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ode d'emploi" sheetId="1" state="visible" r:id="rId3"/>
    <sheet name="Paramètres" sheetId="2" state="visible" r:id="rId4"/>
    <sheet name="Saisie" sheetId="3" state="visible" r:id="rId5"/>
    <sheet name="Groupes de besoin" sheetId="4" state="visible" r:id="rId6"/>
    <sheet name="Tableau de bord" sheetId="5" state="visible" r:id="rId7"/>
    <sheet name="Calculs"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<sst xmlns="http://schemas.openxmlformats.org/spreadsheetml/2006/main" count="337" uniqueCount="231">
  <si>
    <t xml:space="preserve">Grille de suivi des évaluations diagnostiques</t>
  </si>
  <si>
    <t xml:space="preserve">PrimSchool • Mode d’emploi et fonctionnement des calculs</t>
  </si>
  <si>
    <t xml:space="preserve">Une prise en main en 6 étapes</t>
  </si>
  <si>
    <t xml:space="preserve">1</t>
  </si>
  <si>
    <t xml:space="preserve">Choisir le système de notation</t>
  </si>
  <si>
    <t xml:space="preserve">Dans Paramètres, choisissez Note sur 10, Note sur 20, Note sur 100 ou Lettres.</t>
  </si>
  <si>
    <t xml:space="preserve">2</t>
  </si>
  <si>
    <t xml:space="preserve">Configurer les lettres</t>
  </si>
  <si>
    <t xml:space="preserve">En mode Lettres, définissez 2 à 6 codes, leurs plages en pourcentage et leur valeur de calcul.</t>
  </si>
  <si>
    <t xml:space="preserve">3</t>
  </si>
  <si>
    <t xml:space="preserve">Personnaliser les matières</t>
  </si>
  <si>
    <t xml:space="preserve">Modifiez les noms jaunes. Les codes M1 à M10 restent fixes et assurent la mise à jour instantanée dans toutes les feuilles.</t>
  </si>
  <si>
    <t xml:space="preserve">4</t>
  </si>
  <si>
    <t xml:space="preserve">Configurer les compétences</t>
  </si>
  <si>
    <t xml:space="preserve">Pour chaque compétence, choisissez un code matière. Le nom de la matière s’affiche automatiquement à côté.</t>
  </si>
  <si>
    <t xml:space="preserve">5</t>
  </si>
  <si>
    <t xml:space="preserve">Créer les groupes de besoin</t>
  </si>
  <si>
    <t xml:space="preserve">Sélectionnez un code matière et un code groupe. Les noms complets restent synchronisés avec Paramètres.</t>
  </si>
  <si>
    <t xml:space="preserve">6</t>
  </si>
  <si>
    <t xml:space="preserve">Lire le tableau de bord</t>
  </si>
  <si>
    <t xml:space="preserve">Choisissez « Moyenne de la classe » ou un élève dans le menu du radar, puis un code groupe pour le suivi des besoins.</t>
  </si>
  <si>
    <t xml:space="preserve">Pourquoi utiliser des codes stables ?</t>
  </si>
  <si>
    <t xml:space="preserve">Un menu déroulant classique mémorise le texte choisi. Si ce texte est renommé ensuite, l’ancienne sélection ne change pas. Cette grille utilise donc des codes fixes (M1…M10 et G1…G6) comme clés techniques, tandis que les noms affichés sont des formules. Ainsi, une modification dans Paramètres est répercutée immédiatement dans Saisie, Groupes de besoin, Calculs, le radar et les graphiques.</t>
  </si>
  <si>
    <t xml:space="preserve">Calcul des moyennes en mode Lettres</t>
  </si>
  <si>
    <t xml:space="preserve">Exemple : A = 80 à 100 %, EC = 50 à 79,99 %, NA = 0 à 49,99 %. Chaque code reçoit une valeur de calcul, proposée par défaut au milieu de sa plage : A = 90 %, EC ≈ 65 %, NA ≈ 25 %. Cette valeur reste modifiable selon la convention retenue par l’école.</t>
  </si>
  <si>
    <t xml:space="preserve">Données d’exemple</t>
  </si>
  <si>
    <t xml:space="preserve">Les 14 élèves, les résultats et les 24 affectations sont fictifs. Pour repartir de zéro, effacez uniquement les cellules de saisie : noms, résultats, observations, codes matière, codes groupe, besoins, actions et dates. Conservez les cellules automatiques « Matière », « Groupe de besoin », « Moyenne » et les feuilles Calculs/Tableau de bord.</t>
  </si>
  <si>
    <t xml:space="preserve">🔒 Protéger vos formules (verrouiller / déverrouiller)</t>
  </si>
  <si>
    <t xml:space="preserve">Les cellules jaunes restent toujours modifiables ; formules et libellés automatiques sont protégés contre une modification accidentelle. Aucun mot de passe requis.
Activer / désactiver la protection d’une feuille :
Excel : onglet Révision → Protéger la feuille (ou Ôter la protection)
LibreOffice Calc : Outils → Protéger la feuille (ou Ne plus protéger)
Déverrouillez uniquement pour insérer des lignes, ajouter des élèves au-delà de la ligne 34, ou modifier une formule — puis re-protégez.
Texte coupé ? Double-cliquez sur le bord inférieur du numéro de ligne pour ajuster automatiquement sa hauteur.</t>
  </si>
  <si>
    <t xml:space="preserve">Paramètres et structure de l’évaluation</t>
  </si>
  <si>
    <t xml:space="preserve">Choisissez le barème, adaptez les matières, les compétences et les groupes de besoin.</t>
  </si>
  <si>
    <t xml:space="preserve">Système de notation</t>
  </si>
  <si>
    <t xml:space="preserve">Valeur</t>
  </si>
  <si>
    <t xml:space="preserve">Matières / domaines</t>
  </si>
  <si>
    <t xml:space="preserve">Mode de notation</t>
  </si>
  <si>
    <t xml:space="preserve">Note sur 20</t>
  </si>
  <si>
    <t xml:space="preserve">Code</t>
  </si>
  <si>
    <t xml:space="preserve">Nom de la matière / domaine</t>
  </si>
  <si>
    <t xml:space="preserve">Nombre de niveaux (lettres)</t>
  </si>
  <si>
    <t xml:space="preserve">M1</t>
  </si>
  <si>
    <t xml:space="preserve">Français</t>
  </si>
  <si>
    <t xml:space="preserve">Barème numérique maximum</t>
  </si>
  <si>
    <t xml:space="preserve">M2</t>
  </si>
  <si>
    <t xml:space="preserve">Mathématiques</t>
  </si>
  <si>
    <t xml:space="preserve">M3</t>
  </si>
  <si>
    <t xml:space="preserve">Questionner le monde / Sciences</t>
  </si>
  <si>
    <t xml:space="preserve">Correspondance des lettres – 2 à 6 niveaux</t>
  </si>
  <si>
    <t xml:space="preserve">Valeur retenue pour la moyenne (%)</t>
  </si>
  <si>
    <t xml:space="preserve">M4</t>
  </si>
  <si>
    <t xml:space="preserve">Histoire-Géographie</t>
  </si>
  <si>
    <t xml:space="preserve">Libellé</t>
  </si>
  <si>
    <t xml:space="preserve">Minimum %</t>
  </si>
  <si>
    <t xml:space="preserve">Maximum %</t>
  </si>
  <si>
    <t xml:space="preserve">M5</t>
  </si>
  <si>
    <t xml:space="preserve">EMC</t>
  </si>
  <si>
    <t xml:space="preserve">NA</t>
  </si>
  <si>
    <t xml:space="preserve">Non acquis</t>
  </si>
  <si>
    <t xml:space="preserve">M6</t>
  </si>
  <si>
    <t xml:space="preserve">Langues vivantes</t>
  </si>
  <si>
    <t xml:space="preserve">EC</t>
  </si>
  <si>
    <t xml:space="preserve">En cours d’acquisition</t>
  </si>
  <si>
    <t xml:space="preserve">M7</t>
  </si>
  <si>
    <t xml:space="preserve">EPS</t>
  </si>
  <si>
    <t xml:space="preserve">A</t>
  </si>
  <si>
    <t xml:space="preserve">Acquis</t>
  </si>
  <si>
    <t xml:space="preserve">M8</t>
  </si>
  <si>
    <t xml:space="preserve">Arts plastiques</t>
  </si>
  <si>
    <t xml:space="preserve">M9</t>
  </si>
  <si>
    <t xml:space="preserve">Éducation musicale</t>
  </si>
  <si>
    <t xml:space="preserve">M10</t>
  </si>
  <si>
    <t xml:space="preserve">Autre</t>
  </si>
  <si>
    <t xml:space="preserve">Évaluations / compétences configurées</t>
  </si>
  <si>
    <t xml:space="preserve">Les lignes au-delà du nombre de niveaux choisi sont grisées et ignorées. La valeur calcul est proposée au milieu de la plage, puis peut être modifiée.</t>
  </si>
  <si>
    <t xml:space="preserve">N°</t>
  </si>
  <si>
    <t xml:space="preserve">Code matière</t>
  </si>
  <si>
    <t xml:space="preserve">Matière</t>
  </si>
  <si>
    <t xml:space="preserve">Compétence / évaluation</t>
  </si>
  <si>
    <t xml:space="preserve">Lecture / compréhension</t>
  </si>
  <si>
    <t xml:space="preserve">Fluence / lecture à voix haute</t>
  </si>
  <si>
    <t xml:space="preserve">Étude de la langue</t>
  </si>
  <si>
    <t xml:space="preserve">Groupes de besoin</t>
  </si>
  <si>
    <t xml:space="preserve">Production d’écrit</t>
  </si>
  <si>
    <t xml:space="preserve">Nom du groupe</t>
  </si>
  <si>
    <t xml:space="preserve">Numération</t>
  </si>
  <si>
    <t xml:space="preserve">G1</t>
  </si>
  <si>
    <t xml:space="preserve">Reprise immédiate</t>
  </si>
  <si>
    <t xml:space="preserve">Calcul mental</t>
  </si>
  <si>
    <t xml:space="preserve">G2</t>
  </si>
  <si>
    <t xml:space="preserve">À consolider</t>
  </si>
  <si>
    <t xml:space="preserve">Calcul posé</t>
  </si>
  <si>
    <t xml:space="preserve">G3</t>
  </si>
  <si>
    <t xml:space="preserve">En bonne voie</t>
  </si>
  <si>
    <t xml:space="preserve">Résolution de problèmes</t>
  </si>
  <si>
    <t xml:space="preserve">G4</t>
  </si>
  <si>
    <t xml:space="preserve">Maîtrisé</t>
  </si>
  <si>
    <t xml:space="preserve">Grandeurs et mesures</t>
  </si>
  <si>
    <t xml:space="preserve">G5</t>
  </si>
  <si>
    <t xml:space="preserve">Approfondissement</t>
  </si>
  <si>
    <t xml:space="preserve">Géométrie</t>
  </si>
  <si>
    <t xml:space="preserve">G6</t>
  </si>
  <si>
    <t xml:space="preserve">Démarche scientifique</t>
  </si>
  <si>
    <t xml:space="preserve">Vivant, matière et objets</t>
  </si>
  <si>
    <t xml:space="preserve">MODIFIEZ UNIQUEMENT LES NOMS JAUNES.
Les codes M1…M10 et G1…G6 sont les clés qui rendent toutes les autres feuilles dynamiques.</t>
  </si>
  <si>
    <t xml:space="preserve">Repères dans le temps et l’espace</t>
  </si>
  <si>
    <t xml:space="preserve">Règles, coopération et responsabilité</t>
  </si>
  <si>
    <t xml:space="preserve">Compréhension orale</t>
  </si>
  <si>
    <t xml:space="preserve">Expression orale</t>
  </si>
  <si>
    <t xml:space="preserve">Habiletés motrices et coopération</t>
  </si>
  <si>
    <t xml:space="preserve">Produire, expérimenter et expliquer</t>
  </si>
  <si>
    <t xml:space="preserve">Écouter, chanter et rythmer</t>
  </si>
  <si>
    <t xml:space="preserve">Autonomie et outils numériques</t>
  </si>
  <si>
    <t xml:space="preserve">Saisie des résultats diagnostiques</t>
  </si>
  <si>
    <t xml:space="preserve">Élève</t>
  </si>
  <si>
    <t xml:space="preserve">Moyenne</t>
  </si>
  <si>
    <t xml:space="preserve">Observations</t>
  </si>
  <si>
    <t xml:space="preserve">Alice Martin</t>
  </si>
  <si>
    <t xml:space="preserve">Très autonome ; peut approfondir plusieurs compétences.</t>
  </si>
  <si>
    <t xml:space="preserve">Adam Benali</t>
  </si>
  <si>
    <t xml:space="preserve">Très bon raisonnement mathématique ; consolider l’écrit.</t>
  </si>
  <si>
    <t xml:space="preserve">Chloé Dubois</t>
  </si>
  <si>
    <t xml:space="preserve">Très à l’aise à l’oral et dans les productions artistiques.</t>
  </si>
  <si>
    <t xml:space="preserve">Lucas Bernard</t>
  </si>
  <si>
    <t xml:space="preserve">Bonne implication ; accompagnement nécessaire en lecture.</t>
  </si>
  <si>
    <t xml:space="preserve">Inès Robert</t>
  </si>
  <si>
    <t xml:space="preserve">Profil équilibré ; poursuivre la consolidation.</t>
  </si>
  <si>
    <t xml:space="preserve">Hugo Petit</t>
  </si>
  <si>
    <t xml:space="preserve">Priorité à la lecture, au calcul et à la résolution de problèmes.</t>
  </si>
  <si>
    <t xml:space="preserve">Lina Moreau</t>
  </si>
  <si>
    <t xml:space="preserve">Très bon niveau en langues ; automatiser les procédures de calcul.</t>
  </si>
  <si>
    <t xml:space="preserve">Nathan Laurent</t>
  </si>
  <si>
    <t xml:space="preserve">Excellentes compétences scientifiques ; gagner en fluidité de lecture.</t>
  </si>
  <si>
    <t xml:space="preserve">Zoé Simon</t>
  </si>
  <si>
    <t xml:space="preserve">Résultats solides et réguliers dans tous les domaines.</t>
  </si>
  <si>
    <t xml:space="preserve">Yanis Michel</t>
  </si>
  <si>
    <t xml:space="preserve">Bonne participation ; travailler la fluence et l’expression orale.</t>
  </si>
  <si>
    <t xml:space="preserve">Emma Garcia</t>
  </si>
  <si>
    <t xml:space="preserve">Très bonnes compétences langagières ; étayer la résolution de problèmes.</t>
  </si>
  <si>
    <t xml:space="preserve">Noé Roux</t>
  </si>
  <si>
    <t xml:space="preserve">Ensemble satisfaisant ; renforcer les automatismes.</t>
  </si>
  <si>
    <t xml:space="preserve">Jade Fontaine</t>
  </si>
  <si>
    <t xml:space="preserve">Très haut niveau ; proposer des tâches d’approfondissement.</t>
  </si>
  <si>
    <t xml:space="preserve">Sami Leroy</t>
  </si>
  <si>
    <t xml:space="preserve">Valoriser les réussites en EPS et musique ; reprendre les fondamentaux.</t>
  </si>
  <si>
    <t xml:space="preserve">Saisissez la note brute correspondant au barème choisi (10, 20 ou 100). En mode Lettres, utilisez les codes actifs définis dans Paramètres. Les moyennes sont normalisées en pourcentage et alimentent automatiquement le tableau de bord.</t>
  </si>
  <si>
    <t xml:space="preserve">Groupes de besoin et plan de remédiation</t>
  </si>
  <si>
    <t xml:space="preserve">Sélectionnez l’élève, le code matière et le code groupe : les noms complets s’affichent automatiquement.</t>
  </si>
  <si>
    <t xml:space="preserve">Les codes M1…M10 et G1…G6 sont stables. Modifiez seulement les noms jaunes dans Paramètres.</t>
  </si>
  <si>
    <t xml:space="preserve">Code groupe</t>
  </si>
  <si>
    <t xml:space="preserve">Groupe de besoin</t>
  </si>
  <si>
    <t xml:space="preserve">Besoin ciblé</t>
  </si>
  <si>
    <t xml:space="preserve">Action / remédiation</t>
  </si>
  <si>
    <t xml:space="preserve">Date / échéance</t>
  </si>
  <si>
    <t xml:space="preserve">Liste élèves</t>
  </si>
  <si>
    <t xml:space="preserve">Codes matières</t>
  </si>
  <si>
    <t xml:space="preserve">Codes groupes</t>
  </si>
  <si>
    <t xml:space="preserve">Aide (1re occurrence élève)</t>
  </si>
  <si>
    <t xml:space="preserve">Décodage et compréhension explicite</t>
  </si>
  <si>
    <t xml:space="preserve">Lecture guidée en petit groupe, 15 min par jour</t>
  </si>
  <si>
    <t xml:space="preserve">Comprendre l’énoncé et choisir une opération</t>
  </si>
  <si>
    <t xml:space="preserve">Manipulation, schématisation puis verbalisation</t>
  </si>
  <si>
    <t xml:space="preserve">Identifier la phrase et les classes de mots usuelles</t>
  </si>
  <si>
    <t xml:space="preserve">Tri de mots, phrases à manipuler et affichage mémo</t>
  </si>
  <si>
    <t xml:space="preserve">Mémoriser les faits numériques simples</t>
  </si>
  <si>
    <t xml:space="preserve">Rituels courts avec ardoise et cartes flash</t>
  </si>
  <si>
    <t xml:space="preserve">Gagner en fluence et sécuriser la compréhension</t>
  </si>
  <si>
    <t xml:space="preserve">Lecture répétée d’un texte court avec suivi individuel</t>
  </si>
  <si>
    <t xml:space="preserve">Résolution de problèmes à une ou deux étapes</t>
  </si>
  <si>
    <t xml:space="preserve">Surligner les données utiles et expliciter la démarche</t>
  </si>
  <si>
    <t xml:space="preserve">Organiser une production d’écrit</t>
  </si>
  <si>
    <t xml:space="preserve">Plan en trois étapes, banque de mots et relecture guidée</t>
  </si>
  <si>
    <t xml:space="preserve">Fluidité et respect de la ponctuation</t>
  </si>
  <si>
    <t xml:space="preserve">Lecture chronométrée en binôme trois fois par semaine</t>
  </si>
  <si>
    <t xml:space="preserve">Poser et vérifier les opérations</t>
  </si>
  <si>
    <t xml:space="preserve">Gabarit de calcul et verbalisation des retenues</t>
  </si>
  <si>
    <t xml:space="preserve">Fluence et expression orale</t>
  </si>
  <si>
    <t xml:space="preserve">Gammes de lecture puis restitution orale courte</t>
  </si>
  <si>
    <t xml:space="preserve">Mobiliser le lexique courant à l’oral</t>
  </si>
  <si>
    <t xml:space="preserve">Jeux de rôle et entraînement en binômes</t>
  </si>
  <si>
    <t xml:space="preserve">Automatiser les procédures de calcul</t>
  </si>
  <si>
    <t xml:space="preserve">Entraînement différencié avec auto-correction</t>
  </si>
  <si>
    <t xml:space="preserve">Choisir une représentation adaptée</t>
  </si>
  <si>
    <t xml:space="preserve">Schémas en barres et comparaison de stratégies</t>
  </si>
  <si>
    <t xml:space="preserve">Précision des tracés géométriques</t>
  </si>
  <si>
    <t xml:space="preserve">Atelier instruments et fiche de contrôle</t>
  </si>
  <si>
    <t xml:space="preserve">Compréhension de consignes orales</t>
  </si>
  <si>
    <t xml:space="preserve">Écoutes courtes avec repérage de mots-clés</t>
  </si>
  <si>
    <t xml:space="preserve">Maîtrise confirmée</t>
  </si>
  <si>
    <t xml:space="preserve">Défis de lecture et tutorat ponctuel</t>
  </si>
  <si>
    <t xml:space="preserve">Démarche scientifique maîtrisée</t>
  </si>
  <si>
    <t xml:space="preserve">Rôle de rapporteur dans les groupes d’expérience</t>
  </si>
  <si>
    <t xml:space="preserve">Compétences langagières solides</t>
  </si>
  <si>
    <t xml:space="preserve">Atelier d’écriture longue et révision entre pairs</t>
  </si>
  <si>
    <t xml:space="preserve">Compréhension fine et implicite</t>
  </si>
  <si>
    <t xml:space="preserve">Textes résistants et justification des inférences</t>
  </si>
  <si>
    <t xml:space="preserve">Raisonnement complexe</t>
  </si>
  <si>
    <t xml:space="preserve">Problèmes ouverts à plusieurs solutions</t>
  </si>
  <si>
    <t xml:space="preserve">Concevoir un protocole expérimental</t>
  </si>
  <si>
    <t xml:space="preserve">Défi scientifique avec restitution numérique</t>
  </si>
  <si>
    <t xml:space="preserve">Développer une intention artistique</t>
  </si>
  <si>
    <t xml:space="preserve">Projet en techniques mixtes avec cartel explicatif</t>
  </si>
  <si>
    <t xml:space="preserve">Valoriser un domaine de réussite</t>
  </si>
  <si>
    <t xml:space="preserve">Responsabilité d’échauffement et rôle d’observateur</t>
  </si>
  <si>
    <t xml:space="preserve">Élève ressource à l’oral</t>
  </si>
  <si>
    <t xml:space="preserve">Binôme de soutien lors des jeux de rôle</t>
  </si>
  <si>
    <t xml:space="preserve">Tableau de bord des évaluations diagnostiques</t>
  </si>
  <si>
    <t xml:space="preserve">Lecture immédiate du niveau de la classe, du profil de chaque élève et des groupes de besoin.</t>
  </si>
  <si>
    <t xml:space="preserve">Profil affiché</t>
  </si>
  <si>
    <t xml:space="preserve">Moyenne de la classe</t>
  </si>
  <si>
    <t xml:space="preserve">Groupe à suivre</t>
  </si>
  <si>
    <t xml:space="preserve">Liste profils</t>
  </si>
  <si>
    <t xml:space="preserve">Niveau</t>
  </si>
  <si>
    <t xml:space="preserve">Groupe</t>
  </si>
  <si>
    <t xml:space="preserve">Affectations</t>
  </si>
  <si>
    <t xml:space="preserve">ÉLÈVES RENSEIGNÉS</t>
  </si>
  <si>
    <t xml:space="preserve">MOYENNE DE LA CLASSE</t>
  </si>
  <si>
    <t xml:space="preserve">COMPÉTENCES ÉVALUÉES</t>
  </si>
  <si>
    <t xml:space="preserve">BESOINS SUIVIS</t>
  </si>
  <si>
    <t xml:space="preserve">MODE DE NOTATION</t>
  </si>
  <si>
    <t xml:space="preserve">ÉLÈVES CONCERNÉS</t>
  </si>
  <si>
    <t xml:space="preserve">OBJECTIF DU GROUPE</t>
  </si>
  <si>
    <t xml:space="preserve">Répartition des groupes de besoin — classe entière</t>
  </si>
  <si>
    <t xml:space="preserve">Lecture rapide de la classe</t>
  </si>
  <si>
    <t xml:space="preserve">Lecture</t>
  </si>
  <si>
    <t xml:space="preserve">POINT FORT</t>
  </si>
  <si>
    <t xml:space="preserve">RÉSULTAT</t>
  </si>
  <si>
    <t xml:space="preserve">PRIORITÉ COLLECTIVE</t>
  </si>
  <si>
    <t xml:space="preserve">PROFIL AFFICHÉ</t>
  </si>
  <si>
    <t xml:space="preserve">MOYENNE</t>
  </si>
  <si>
    <t xml:space="preserve">Calculs automatiques</t>
  </si>
  <si>
    <t xml:space="preserve">Feuille technique utilisée par les moyennes, les synthèses et le radar — ne pas saisir de données ici.</t>
  </si>
  <si>
    <t xml:space="preserve">Moyenne classe</t>
  </si>
</sst>
</file>

<file path=xl/styles.xml><?xml version="1.0" encoding="utf-8"?>
<styleSheet xmlns="http://schemas.openxmlformats.org/spreadsheetml/2006/main">
  <numFmts count="4">
    <numFmt numFmtId="164" formatCode="General"/>
    <numFmt numFmtId="165" formatCode="0.00&quot; %&quot;"/>
    <numFmt numFmtId="166" formatCode="0%"/>
    <numFmt numFmtId="167" formatCode="dd/mm/yyyy"/>
  </numFmts>
  <fonts count="37">
    <font>
      <sz val="10"/>
      <name val="Arial"/>
      <family val="2"/>
      <charset val="1"/>
    </font>
    <font>
      <sz val="10"/>
      <name val="Arial"/>
      <family val="0"/>
    </font>
    <font>
      <sz val="10"/>
      <name val="Arial"/>
      <family val="0"/>
    </font>
    <font>
      <sz val="10"/>
      <name val="Arial"/>
      <family val="0"/>
    </font>
    <font>
      <sz val="11"/>
      <name val="Calibri"/>
      <family val="0"/>
      <charset val="1"/>
    </font>
    <font>
      <b val="true"/>
      <sz val="18"/>
      <color rgb="FFFFFFFF"/>
      <name val="Aptos"/>
      <family val="0"/>
      <charset val="1"/>
    </font>
    <font>
      <b val="true"/>
      <sz val="10"/>
      <color rgb="FFFFFFFF"/>
      <name val="Aptos"/>
      <family val="0"/>
      <charset val="1"/>
    </font>
    <font>
      <sz val="11"/>
      <name val="Aptos"/>
      <family val="0"/>
      <charset val="1"/>
    </font>
    <font>
      <b val="true"/>
      <sz val="11"/>
      <color rgb="FFFFFFFF"/>
      <name val="Aptos"/>
      <family val="0"/>
      <charset val="1"/>
    </font>
    <font>
      <b val="true"/>
      <sz val="11"/>
      <color rgb="FF33434A"/>
      <name val="Aptos"/>
      <family val="0"/>
      <charset val="1"/>
    </font>
    <font>
      <sz val="11"/>
      <color rgb="FF735A20"/>
      <name val="Aptos"/>
      <family val="0"/>
      <charset val="1"/>
    </font>
    <font>
      <sz val="11"/>
      <color rgb="FF365B52"/>
      <name val="Aptos"/>
      <family val="0"/>
      <charset val="1"/>
    </font>
    <font>
      <i val="true"/>
      <sz val="11"/>
      <color rgb="FF66767D"/>
      <name val="Aptos"/>
      <family val="0"/>
      <charset val="1"/>
    </font>
    <font>
      <sz val="11"/>
      <color rgb="FF2F5D52"/>
      <name val="Aptos"/>
      <family val="0"/>
      <charset val="1"/>
    </font>
    <font>
      <sz val="11"/>
      <color rgb="FF33434A"/>
      <name val="Aptos"/>
      <family val="0"/>
      <charset val="1"/>
    </font>
    <font>
      <b val="true"/>
      <sz val="11"/>
      <color rgb="FF66767D"/>
      <name val="Aptos"/>
      <family val="0"/>
      <charset val="1"/>
    </font>
    <font>
      <b val="true"/>
      <sz val="11"/>
      <color rgb="FF245D52"/>
      <name val="Aptos"/>
      <family val="0"/>
      <charset val="1"/>
    </font>
    <font>
      <b val="true"/>
      <sz val="10"/>
      <color rgb="FF33434A"/>
      <name val="Aptos"/>
      <family val="0"/>
      <charset val="1"/>
    </font>
    <font>
      <sz val="11"/>
      <name val="Arial"/>
      <family val="2"/>
      <charset val="1"/>
    </font>
    <font>
      <sz val="11"/>
      <color rgb="FF808080"/>
      <name val="Aptos"/>
      <family val="0"/>
      <charset val="1"/>
    </font>
    <font>
      <sz val="11"/>
      <color rgb="FF245D52"/>
      <name val="Aptos"/>
      <family val="0"/>
      <charset val="1"/>
    </font>
    <font>
      <b val="true"/>
      <sz val="9"/>
      <color rgb="FF33434A"/>
      <name val="Aptos"/>
      <family val="0"/>
      <charset val="1"/>
    </font>
    <font>
      <sz val="8"/>
      <color rgb="FFFFFFFF"/>
      <name val="Aptos"/>
      <family val="0"/>
      <charset val="1"/>
    </font>
    <font>
      <sz val="10"/>
      <color rgb="FF33434A"/>
      <name val="Aptos"/>
      <family val="0"/>
      <charset val="1"/>
    </font>
    <font>
      <b val="true"/>
      <sz val="9"/>
      <color rgb="FFFFFFFF"/>
      <name val="Aptos"/>
      <family val="0"/>
      <charset val="1"/>
    </font>
    <font>
      <b val="true"/>
      <sz val="20"/>
      <color rgb="FF4F9585"/>
      <name val="Aptos"/>
      <family val="0"/>
      <charset val="1"/>
    </font>
    <font>
      <b val="true"/>
      <sz val="20"/>
      <color rgb="FF4D7FB7"/>
      <name val="Aptos"/>
      <family val="0"/>
      <charset val="1"/>
    </font>
    <font>
      <b val="true"/>
      <sz val="20"/>
      <color rgb="FFD09A2D"/>
      <name val="Aptos"/>
      <family val="0"/>
      <charset val="1"/>
    </font>
    <font>
      <b val="true"/>
      <sz val="20"/>
      <color rgb="FF8B6BA8"/>
      <name val="Aptos"/>
      <family val="0"/>
      <charset val="1"/>
    </font>
    <font>
      <b val="true"/>
      <sz val="13"/>
      <color rgb="FF4D646D"/>
      <name val="Aptos"/>
      <family val="0"/>
      <charset val="1"/>
    </font>
    <font>
      <b val="true"/>
      <sz val="22"/>
      <color rgb="FF9C493F"/>
      <name val="Aptos"/>
      <family val="0"/>
      <charset val="1"/>
    </font>
    <font>
      <b val="true"/>
      <sz val="11"/>
      <color rgb="FF365B52"/>
      <name val="Aptos"/>
      <family val="0"/>
      <charset val="1"/>
    </font>
    <font>
      <b val="true"/>
      <sz val="11"/>
      <color rgb="FF735A20"/>
      <name val="Aptos"/>
      <family val="0"/>
      <charset val="1"/>
    </font>
    <font>
      <b val="true"/>
      <sz val="11"/>
      <color rgb="FF4D7FB7"/>
      <name val="Aptos"/>
      <family val="0"/>
      <charset val="1"/>
    </font>
    <font>
      <b val="true"/>
      <sz val="18"/>
      <color rgb="FF000000"/>
      <name val="Calibri"/>
      <family val="2"/>
    </font>
    <font>
      <sz val="10"/>
      <color rgb="FF000000"/>
      <name val="Calibri"/>
      <family val="2"/>
    </font>
    <font>
      <b val="true"/>
      <sz val="16"/>
      <color rgb="FFFFFFFF"/>
      <name val="Aptos"/>
      <family val="0"/>
      <charset val="1"/>
    </font>
  </fonts>
  <fills count="24">
    <fill>
      <patternFill patternType="none"/>
    </fill>
    <fill>
      <patternFill patternType="gray125"/>
    </fill>
    <fill>
      <patternFill patternType="solid">
        <fgColor rgb="FF2F7667"/>
        <bgColor rgb="FF366B59"/>
      </patternFill>
    </fill>
    <fill>
      <patternFill patternType="mediumGray">
        <fgColor rgb="FF225D54"/>
        <bgColor rgb="FF245D52"/>
      </patternFill>
    </fill>
    <fill>
      <patternFill patternType="solid">
        <fgColor rgb="FF4D646D"/>
        <bgColor rgb="FF526873"/>
      </patternFill>
    </fill>
    <fill>
      <patternFill patternType="solid">
        <fgColor rgb="FFEAF4F1"/>
        <bgColor rgb="FFEDF1F3"/>
      </patternFill>
    </fill>
    <fill>
      <patternFill patternType="solid">
        <fgColor rgb="FFFFF3D6"/>
        <bgColor rgb="FFFFF2D1"/>
      </patternFill>
    </fill>
    <fill>
      <patternFill patternType="solid">
        <fgColor rgb="FFEDF1F3"/>
        <bgColor rgb="FFEDF1F4"/>
      </patternFill>
    </fill>
    <fill>
      <patternFill patternType="solid">
        <fgColor rgb="FFFFF9E8"/>
        <bgColor rgb="FFFFF7DF"/>
      </patternFill>
    </fill>
    <fill>
      <patternFill patternType="solid">
        <fgColor rgb="FFE5F2EF"/>
        <bgColor rgb="FFE4F3ED"/>
      </patternFill>
    </fill>
    <fill>
      <patternFill patternType="solid">
        <fgColor rgb="FFF2F8F6"/>
        <bgColor rgb="FFF7FAF9"/>
      </patternFill>
    </fill>
    <fill>
      <patternFill patternType="solid">
        <fgColor rgb="FFFFFDF6"/>
        <bgColor rgb="FFFAFCFB"/>
      </patternFill>
    </fill>
    <fill>
      <patternFill patternType="solid">
        <fgColor rgb="FFFFF7DF"/>
        <bgColor rgb="FFFFF8D8"/>
      </patternFill>
    </fill>
    <fill>
      <patternFill patternType="solid">
        <fgColor rgb="FFF7FAF9"/>
        <bgColor rgb="FFFAFCFB"/>
      </patternFill>
    </fill>
    <fill>
      <patternFill patternType="solid">
        <fgColor rgb="FFFAFCFB"/>
        <bgColor rgb="FFF7FAF9"/>
      </patternFill>
    </fill>
    <fill>
      <patternFill patternType="solid">
        <fgColor rgb="FFFFFFFF"/>
        <bgColor rgb="FFFFFDF6"/>
      </patternFill>
    </fill>
    <fill>
      <patternFill patternType="solid">
        <fgColor rgb="FF4F9585"/>
        <bgColor rgb="FF4D7FB7"/>
      </patternFill>
    </fill>
    <fill>
      <patternFill patternType="solid">
        <fgColor rgb="FF4D7FB7"/>
        <bgColor rgb="FF4F9585"/>
      </patternFill>
    </fill>
    <fill>
      <patternFill patternType="solid">
        <fgColor rgb="FFD09A2D"/>
        <bgColor rgb="FFE0725B"/>
      </patternFill>
    </fill>
    <fill>
      <patternFill patternType="solid">
        <fgColor rgb="FF8C6DAC"/>
        <bgColor rgb="FF8B6BA8"/>
      </patternFill>
    </fill>
    <fill>
      <patternFill patternType="solid">
        <fgColor rgb="FFEAF1FA"/>
        <bgColor rgb="FFEDF1F4"/>
      </patternFill>
    </fill>
    <fill>
      <patternFill patternType="solid">
        <fgColor rgb="FFF0EAF6"/>
        <bgColor rgb="FFF2E7F3"/>
      </patternFill>
    </fill>
    <fill>
      <patternFill patternType="solid">
        <fgColor rgb="FFE0725B"/>
        <bgColor rgb="FFD09A2D"/>
      </patternFill>
    </fill>
    <fill>
      <patternFill patternType="solid">
        <fgColor rgb="FFFCE8E6"/>
        <bgColor rgb="FFF8E6ED"/>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true">
      <alignment horizontal="center" vertical="center" textRotation="0" wrapText="false" indent="0" shrinkToFit="false"/>
      <protection locked="true" hidden="false"/>
    </xf>
    <xf numFmtId="164" fontId="6" fillId="3" borderId="0" xfId="0" applyFont="true" applyBorder="true" applyAlignment="true" applyProtection="true">
      <alignment horizontal="center" vertical="center"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4" borderId="0" xfId="0" applyFont="true" applyBorder="true" applyAlignment="true" applyProtection="true">
      <alignment horizontal="center" vertical="center" textRotation="0" wrapText="false" indent="0" shrinkToFit="false"/>
      <protection locked="true" hidden="false"/>
    </xf>
    <xf numFmtId="164" fontId="9" fillId="5" borderId="0" xfId="0" applyFont="true" applyBorder="fals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general" vertical="center" textRotation="0" wrapText="true" indent="0" shrinkToFit="false"/>
      <protection locked="true" hidden="false"/>
    </xf>
    <xf numFmtId="164" fontId="7" fillId="0" borderId="0" xfId="0" applyFont="true" applyBorder="true" applyAlignment="true" applyProtection="true">
      <alignment horizontal="left" vertical="center" textRotation="0" wrapText="true" indent="0" shrinkToFit="false"/>
      <protection locked="true" hidden="false"/>
    </xf>
    <xf numFmtId="164" fontId="10" fillId="6" borderId="0" xfId="0" applyFont="true" applyBorder="true" applyAlignment="true" applyProtection="true">
      <alignment horizontal="general" vertical="center" textRotation="0" wrapText="true" indent="0" shrinkToFit="false"/>
      <protection locked="true" hidden="false"/>
    </xf>
    <xf numFmtId="164" fontId="11" fillId="5" borderId="0" xfId="0" applyFont="true" applyBorder="true" applyAlignment="true" applyProtection="true">
      <alignment horizontal="general" vertical="center" textRotation="0" wrapText="true" indent="0" shrinkToFit="false"/>
      <protection locked="true" hidden="false"/>
    </xf>
    <xf numFmtId="164" fontId="12" fillId="7" borderId="0" xfId="0" applyFont="true" applyBorder="true" applyAlignment="true" applyProtection="true">
      <alignment horizontal="general" vertical="center" textRotation="0" wrapText="true" indent="0" shrinkToFit="false"/>
      <protection locked="true" hidden="false"/>
    </xf>
    <xf numFmtId="164" fontId="13" fillId="5" borderId="0" xfId="0" applyFont="true" applyBorder="true" applyAlignment="true" applyProtection="true">
      <alignment horizontal="general"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8" fillId="4" borderId="0" xfId="0" applyFont="true" applyBorder="true" applyAlignment="true" applyProtection="true">
      <alignment horizontal="center" vertical="bottom" textRotation="0" wrapText="false" indent="0" shrinkToFit="false"/>
      <protection locked="true" hidden="false"/>
    </xf>
    <xf numFmtId="164" fontId="8" fillId="4"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general" vertical="center" textRotation="0" wrapText="false" indent="0" shrinkToFit="false"/>
      <protection locked="true" hidden="false"/>
    </xf>
    <xf numFmtId="164" fontId="7" fillId="0" borderId="0" xfId="0" applyFont="true" applyBorder="true" applyAlignment="true" applyProtection="true">
      <alignment horizontal="general" vertical="bottom" textRotation="0" wrapText="false" indent="0" shrinkToFit="false"/>
      <protection locked="true" hidden="false"/>
    </xf>
    <xf numFmtId="164" fontId="14" fillId="8" borderId="0" xfId="0" applyFont="true" applyBorder="false" applyAlignment="true" applyProtection="true">
      <alignment horizontal="center" vertical="bottom" textRotation="0" wrapText="false" indent="0" shrinkToFit="false"/>
      <protection locked="false" hidden="false"/>
    </xf>
    <xf numFmtId="164" fontId="9" fillId="5" borderId="0" xfId="0" applyFont="true" applyBorder="false" applyAlignment="true" applyProtection="true">
      <alignment horizontal="general" vertical="center" textRotation="0" wrapText="false" indent="0" shrinkToFit="false"/>
      <protection locked="true" hidden="false"/>
    </xf>
    <xf numFmtId="164" fontId="15" fillId="7" borderId="0" xfId="0" applyFont="true" applyBorder="false" applyAlignment="true" applyProtection="true">
      <alignment horizontal="center" vertical="center" textRotation="0" wrapText="false" indent="0" shrinkToFit="false"/>
      <protection locked="true" hidden="false"/>
    </xf>
    <xf numFmtId="164" fontId="14" fillId="8" borderId="0" xfId="0" applyFont="true" applyBorder="true" applyAlignment="true" applyProtection="true">
      <alignment horizontal="left" vertical="center" textRotation="0" wrapText="false" indent="0" shrinkToFit="false"/>
      <protection locked="false" hidden="false"/>
    </xf>
    <xf numFmtId="164" fontId="7"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false" hidden="false"/>
    </xf>
    <xf numFmtId="164" fontId="16" fillId="9" borderId="0" xfId="0" applyFont="true" applyBorder="false" applyAlignment="true" applyProtection="true">
      <alignment horizontal="center" vertical="bottom" textRotation="0" wrapText="false" indent="0" shrinkToFit="false"/>
      <protection locked="true" hidden="false"/>
    </xf>
    <xf numFmtId="164" fontId="17" fillId="5" borderId="0" xfId="0" applyFont="true" applyBorder="true" applyAlignment="true" applyProtection="true">
      <alignment horizontal="center" vertical="center" textRotation="0" wrapText="true" indent="0" shrinkToFit="false"/>
      <protection locked="true" hidden="false"/>
    </xf>
    <xf numFmtId="164" fontId="18" fillId="8" borderId="0" xfId="0" applyFont="true" applyBorder="false" applyAlignment="true" applyProtection="true">
      <alignment horizontal="general" vertical="bottom" textRotation="0" wrapText="false" indent="0" shrinkToFit="false"/>
      <protection locked="true" hidden="false"/>
    </xf>
    <xf numFmtId="164" fontId="18" fillId="8" borderId="0" xfId="0" applyFont="true" applyBorder="false" applyAlignment="true" applyProtection="true">
      <alignment horizontal="center" vertical="bottom" textRotation="0" wrapText="false" indent="0" shrinkToFit="false"/>
      <protection locked="true" hidden="false"/>
    </xf>
    <xf numFmtId="165" fontId="19" fillId="0" borderId="0" xfId="0" applyFont="true" applyBorder="false" applyAlignment="true" applyProtection="true">
      <alignment horizontal="center" vertical="bottom" textRotation="0" wrapText="false" indent="0" shrinkToFit="false"/>
      <protection locked="false" hidden="false"/>
    </xf>
    <xf numFmtId="164" fontId="7" fillId="0" borderId="0" xfId="0" applyFont="true" applyBorder="false" applyAlignment="true" applyProtection="true">
      <alignment horizontal="general" vertical="center" textRotation="0" wrapText="true" indent="0" shrinkToFit="false"/>
      <protection locked="true" hidden="false"/>
    </xf>
    <xf numFmtId="164" fontId="20" fillId="10" borderId="0" xfId="0" applyFont="true" applyBorder="false" applyAlignment="true" applyProtection="true">
      <alignment horizontal="general" vertical="bottom" textRotation="0" wrapText="true" indent="0" shrinkToFit="false"/>
      <protection locked="true" hidden="false"/>
    </xf>
    <xf numFmtId="164" fontId="14" fillId="8" borderId="0" xfId="0" applyFont="true" applyBorder="false" applyAlignment="true" applyProtection="true">
      <alignment horizontal="general" vertical="bottom" textRotation="0" wrapText="true" indent="0" shrinkToFit="false"/>
      <protection locked="false" hidden="false"/>
    </xf>
    <xf numFmtId="164" fontId="9" fillId="5" borderId="0" xfId="0" applyFont="true" applyBorder="true" applyAlignment="true" applyProtection="true">
      <alignment horizontal="center" vertical="center" textRotation="0" wrapText="false" indent="0" shrinkToFit="false"/>
      <protection locked="true" hidden="false"/>
    </xf>
    <xf numFmtId="164" fontId="14" fillId="8" borderId="0" xfId="0" applyFont="true" applyBorder="false" applyAlignment="true" applyProtection="true">
      <alignment horizontal="general" vertical="bottom" textRotation="0" wrapText="false" indent="0" shrinkToFit="false"/>
      <protection locked="true" hidden="false"/>
    </xf>
    <xf numFmtId="164" fontId="14" fillId="8" borderId="0" xfId="0" applyFont="true" applyBorder="true" applyAlignment="true" applyProtection="true">
      <alignment horizontal="left" vertical="bottom" textRotation="0" wrapText="false" indent="0" shrinkToFit="false"/>
      <protection locked="false" hidden="false"/>
    </xf>
    <xf numFmtId="164" fontId="5" fillId="2" borderId="0" xfId="0" applyFont="true" applyBorder="true" applyAlignment="true" applyProtection="true">
      <alignment horizontal="general" vertical="center" textRotation="0" wrapText="false" indent="0" shrinkToFit="false"/>
      <protection locked="true" hidden="false"/>
    </xf>
    <xf numFmtId="164" fontId="6" fillId="3" borderId="0" xfId="0" applyFont="true" applyBorder="true" applyAlignment="true" applyProtection="true">
      <alignment horizontal="general" vertical="center" textRotation="0" wrapText="false" indent="0" shrinkToFit="false"/>
      <protection locked="true" hidden="false"/>
    </xf>
    <xf numFmtId="164" fontId="8" fillId="4" borderId="0" xfId="0" applyFont="true" applyBorder="true" applyAlignment="true" applyProtection="true">
      <alignment horizontal="center" vertical="center" textRotation="0" wrapText="true" indent="0" shrinkToFit="false"/>
      <protection locked="true" hidden="false"/>
    </xf>
    <xf numFmtId="164" fontId="8" fillId="4" borderId="0" xfId="0" applyFont="true" applyBorder="false" applyAlignment="true" applyProtection="true">
      <alignment horizontal="center" vertical="center" textRotation="0" wrapText="true" indent="0" shrinkToFit="false"/>
      <protection locked="true" hidden="false"/>
    </xf>
    <xf numFmtId="164" fontId="21" fillId="5" borderId="0" xfId="0" applyFont="true" applyBorder="false" applyAlignment="true" applyProtection="true">
      <alignment horizontal="center" vertical="center" textRotation="0" wrapText="true" indent="0" shrinkToFit="false"/>
      <protection locked="true" hidden="false"/>
    </xf>
    <xf numFmtId="164" fontId="9" fillId="8" borderId="0" xfId="0" applyFont="true" applyBorder="false" applyAlignment="true" applyProtection="true">
      <alignment horizontal="general" vertical="center" textRotation="0" wrapText="false" indent="0" shrinkToFit="false"/>
      <protection locked="false" hidden="false"/>
    </xf>
    <xf numFmtId="166" fontId="7" fillId="0" borderId="0" xfId="0" applyFont="true" applyBorder="false" applyAlignment="true" applyProtection="true">
      <alignment horizontal="center" vertical="center" textRotation="0" wrapText="false" indent="0" shrinkToFit="false"/>
      <protection locked="true" hidden="false"/>
    </xf>
    <xf numFmtId="164" fontId="14" fillId="8" borderId="0" xfId="0" applyFont="true" applyBorder="false" applyAlignment="true" applyProtection="true">
      <alignment horizontal="left" vertical="center" textRotation="0" wrapText="true" indent="0" shrinkToFit="false"/>
      <protection locked="false" hidden="false"/>
    </xf>
    <xf numFmtId="164" fontId="14" fillId="11" borderId="0" xfId="0" applyFont="true" applyBorder="false" applyAlignment="true" applyProtection="true">
      <alignment horizontal="center" vertical="center" textRotation="0" wrapText="fals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9" fillId="12" borderId="0" xfId="0" applyFont="true" applyBorder="false" applyAlignment="true" applyProtection="true">
      <alignment horizontal="general" vertical="center" textRotation="0" wrapText="false" indent="0" shrinkToFit="false"/>
      <protection locked="false" hidden="false"/>
    </xf>
    <xf numFmtId="166" fontId="7" fillId="13" borderId="0" xfId="0" applyFont="true" applyBorder="false" applyAlignment="true" applyProtection="true">
      <alignment horizontal="center" vertical="center" textRotation="0" wrapText="false" indent="0" shrinkToFit="false"/>
      <protection locked="true" hidden="false"/>
    </xf>
    <xf numFmtId="164" fontId="14" fillId="12" borderId="0" xfId="0" applyFont="true" applyBorder="false" applyAlignment="true" applyProtection="true">
      <alignment horizontal="left" vertical="center" textRotation="0" wrapText="true" indent="0" shrinkToFit="false"/>
      <protection locked="false" hidden="false"/>
    </xf>
    <xf numFmtId="164" fontId="14" fillId="14" borderId="0" xfId="0" applyFont="true" applyBorder="false" applyAlignment="true" applyProtection="true">
      <alignment horizontal="center" vertical="center" textRotation="0" wrapText="false" indent="0" shrinkToFit="false"/>
      <protection locked="false" hidden="false"/>
    </xf>
    <xf numFmtId="164" fontId="14" fillId="8" borderId="0" xfId="0" applyFont="true" applyBorder="false" applyAlignment="true" applyProtection="true">
      <alignment horizontal="general" vertical="center" textRotation="0" wrapText="true" indent="0" shrinkToFit="false"/>
      <protection locked="false" hidden="false"/>
    </xf>
    <xf numFmtId="164" fontId="14" fillId="12" borderId="0" xfId="0" applyFont="true" applyBorder="false" applyAlignment="true" applyProtection="true">
      <alignment horizontal="general" vertical="center" textRotation="0" wrapText="true" indent="0" shrinkToFit="false"/>
      <protection locked="false" hidden="false"/>
    </xf>
    <xf numFmtId="164" fontId="8" fillId="0" borderId="0" xfId="0" applyFont="true" applyBorder="true" applyAlignment="true" applyProtection="true">
      <alignment horizontal="center" vertical="center" textRotation="0" wrapText="false" indent="0" shrinkToFit="false"/>
      <protection locked="true" hidden="false"/>
    </xf>
    <xf numFmtId="164" fontId="12" fillId="7" borderId="0" xfId="0" applyFont="true" applyBorder="true" applyAlignment="true" applyProtection="true">
      <alignment horizontal="general" vertical="center" textRotation="0" wrapText="false" indent="0" shrinkToFit="false"/>
      <protection locked="true" hidden="false"/>
    </xf>
    <xf numFmtId="164" fontId="7" fillId="0" borderId="0" xfId="0" applyFont="true" applyBorder="true" applyAlignment="true" applyProtection="true">
      <alignment horizontal="general" vertical="center" textRotation="0" wrapText="false" indent="0" shrinkToFit="false"/>
      <protection locked="true" hidden="false"/>
    </xf>
    <xf numFmtId="164" fontId="22" fillId="15" borderId="0" xfId="0" applyFont="true" applyBorder="false" applyAlignment="true" applyProtection="true">
      <alignment horizontal="general" vertical="bottom" textRotation="0" wrapText="false" indent="0" shrinkToFit="false"/>
      <protection locked="true" hidden="false"/>
    </xf>
    <xf numFmtId="164" fontId="23" fillId="8" borderId="0" xfId="0" applyFont="true" applyBorder="false" applyAlignment="true" applyProtection="true">
      <alignment horizontal="general" vertical="center" textRotation="0" wrapText="false" indent="0" shrinkToFit="false"/>
      <protection locked="false" hidden="false"/>
    </xf>
    <xf numFmtId="164" fontId="23" fillId="7" borderId="0" xfId="0" applyFont="true" applyBorder="false" applyAlignment="true" applyProtection="true">
      <alignment horizontal="center" vertical="center" textRotation="0" wrapText="false" indent="0" shrinkToFit="false"/>
      <protection locked="false" hidden="false"/>
    </xf>
    <xf numFmtId="164" fontId="23" fillId="10" borderId="0" xfId="0" applyFont="true" applyBorder="false" applyAlignment="true" applyProtection="true">
      <alignment horizontal="general" vertical="center" textRotation="0" wrapText="true" indent="0" shrinkToFit="false"/>
      <protection locked="true" hidden="false"/>
    </xf>
    <xf numFmtId="164" fontId="23" fillId="7" borderId="0" xfId="0" applyFont="true" applyBorder="false" applyAlignment="true" applyProtection="true">
      <alignment horizontal="center" vertical="center" textRotation="0" wrapText="true" indent="0" shrinkToFit="false"/>
      <protection locked="false" hidden="false"/>
    </xf>
    <xf numFmtId="164" fontId="23" fillId="11" borderId="0" xfId="0" applyFont="true" applyBorder="false" applyAlignment="true" applyProtection="true">
      <alignment horizontal="general" vertical="center" textRotation="0" wrapText="true" indent="0" shrinkToFit="false"/>
      <protection locked="false" hidden="false"/>
    </xf>
    <xf numFmtId="167" fontId="23" fillId="11" borderId="0" xfId="0" applyFont="true" applyBorder="false" applyAlignment="true" applyProtection="true">
      <alignment horizontal="general" vertical="center" textRotation="0" wrapText="false" indent="0" shrinkToFit="false"/>
      <protection locked="false" hidden="false"/>
    </xf>
    <xf numFmtId="164" fontId="7" fillId="0" borderId="0" xfId="0" applyFont="true" applyBorder="true" applyAlignment="true" applyProtection="true">
      <alignment horizontal="general" vertical="center" textRotation="0" wrapText="true" indent="0" shrinkToFit="false"/>
      <protection locked="true" hidden="false"/>
    </xf>
    <xf numFmtId="164" fontId="8" fillId="4" borderId="0" xfId="0" applyFont="true" applyBorder="true" applyAlignment="true" applyProtection="true">
      <alignment horizontal="general" vertical="center" textRotation="0" wrapText="false" indent="0" shrinkToFit="false"/>
      <protection locked="true" hidden="false"/>
    </xf>
    <xf numFmtId="164" fontId="14" fillId="8" borderId="0" xfId="0" applyFont="true" applyBorder="true" applyAlignment="true" applyProtection="true">
      <alignment horizontal="center" vertical="center" textRotation="0" wrapText="false" indent="0" shrinkToFit="false"/>
      <protection locked="false" hidden="false"/>
    </xf>
    <xf numFmtId="164" fontId="16" fillId="8" borderId="0" xfId="0" applyFont="true" applyBorder="false" applyAlignment="true" applyProtection="true">
      <alignment horizontal="center" vertical="center" textRotation="0" wrapText="false" indent="0" shrinkToFit="false"/>
      <protection locked="false" hidden="false"/>
    </xf>
    <xf numFmtId="164" fontId="16" fillId="8" borderId="0" xfId="0" applyFont="true" applyBorder="true" applyAlignment="true" applyProtection="true">
      <alignment horizontal="general" vertical="center" textRotation="0" wrapText="false" indent="0" shrinkToFit="false"/>
      <protection locked="true" hidden="false"/>
    </xf>
    <xf numFmtId="166" fontId="22" fillId="15" borderId="0" xfId="0" applyFont="true" applyBorder="false" applyAlignment="true" applyProtection="true">
      <alignment horizontal="general" vertical="bottom" textRotation="0" wrapText="false" indent="0" shrinkToFit="false"/>
      <protection locked="true" hidden="false"/>
    </xf>
    <xf numFmtId="164" fontId="24" fillId="16" borderId="0" xfId="0" applyFont="true" applyBorder="true" applyAlignment="true" applyProtection="true">
      <alignment horizontal="center" vertical="center" textRotation="0" wrapText="true" indent="0" shrinkToFit="false"/>
      <protection locked="true" hidden="false"/>
    </xf>
    <xf numFmtId="164" fontId="24" fillId="17" borderId="0" xfId="0" applyFont="true" applyBorder="true" applyAlignment="true" applyProtection="true">
      <alignment horizontal="center" vertical="center" textRotation="0" wrapText="true" indent="0" shrinkToFit="false"/>
      <protection locked="true" hidden="false"/>
    </xf>
    <xf numFmtId="164" fontId="24" fillId="18" borderId="0" xfId="0" applyFont="true" applyBorder="true" applyAlignment="true" applyProtection="true">
      <alignment horizontal="center" vertical="center" textRotation="0" wrapText="true" indent="0" shrinkToFit="false"/>
      <protection locked="true" hidden="false"/>
    </xf>
    <xf numFmtId="164" fontId="24" fillId="19" borderId="0" xfId="0" applyFont="true" applyBorder="true" applyAlignment="true" applyProtection="true">
      <alignment horizontal="center" vertical="center" textRotation="0" wrapText="true" indent="0" shrinkToFit="false"/>
      <protection locked="true" hidden="false"/>
    </xf>
    <xf numFmtId="164" fontId="24" fillId="4" borderId="0" xfId="0" applyFont="true" applyBorder="true" applyAlignment="true" applyProtection="true">
      <alignment horizontal="center" vertical="center" textRotation="0" wrapText="true" indent="0" shrinkToFit="false"/>
      <protection locked="true" hidden="false"/>
    </xf>
    <xf numFmtId="164" fontId="25" fillId="5" borderId="0" xfId="0" applyFont="true" applyBorder="true" applyAlignment="true" applyProtection="true">
      <alignment horizontal="center" vertical="center" textRotation="0" wrapText="true" indent="0" shrinkToFit="false"/>
      <protection locked="true" hidden="false"/>
    </xf>
    <xf numFmtId="166" fontId="26" fillId="20" borderId="0" xfId="0" applyFont="true" applyBorder="true" applyAlignment="true" applyProtection="true">
      <alignment horizontal="center" vertical="center" textRotation="0" wrapText="true" indent="0" shrinkToFit="false"/>
      <protection locked="true" hidden="false"/>
    </xf>
    <xf numFmtId="164" fontId="27" fillId="6" borderId="0" xfId="0" applyFont="true" applyBorder="true" applyAlignment="true" applyProtection="true">
      <alignment horizontal="center" vertical="center" textRotation="0" wrapText="true" indent="0" shrinkToFit="false"/>
      <protection locked="true" hidden="false"/>
    </xf>
    <xf numFmtId="164" fontId="28" fillId="21" borderId="0" xfId="0" applyFont="true" applyBorder="true" applyAlignment="true" applyProtection="true">
      <alignment horizontal="center" vertical="center" textRotation="0" wrapText="true" indent="0" shrinkToFit="false"/>
      <protection locked="true" hidden="false"/>
    </xf>
    <xf numFmtId="164" fontId="29" fillId="7" borderId="0" xfId="0" applyFont="true" applyBorder="true" applyAlignment="true" applyProtection="true">
      <alignment horizontal="center" vertical="center" textRotation="0" wrapText="true" indent="0" shrinkToFit="false"/>
      <protection locked="true" hidden="false"/>
    </xf>
    <xf numFmtId="164" fontId="8" fillId="22" borderId="0" xfId="0" applyFont="true" applyBorder="true" applyAlignment="true" applyProtection="true">
      <alignment horizontal="center" vertical="bottom" textRotation="0" wrapText="false" indent="0" shrinkToFit="false"/>
      <protection locked="true" hidden="false"/>
    </xf>
    <xf numFmtId="164" fontId="8" fillId="2" borderId="0" xfId="0" applyFont="true" applyBorder="true" applyAlignment="true" applyProtection="true">
      <alignment horizontal="center" vertical="bottom" textRotation="0" wrapText="false" indent="0" shrinkToFit="false"/>
      <protection locked="true" hidden="false"/>
    </xf>
    <xf numFmtId="164" fontId="30" fillId="23" borderId="0" xfId="0" applyFont="true" applyBorder="true" applyAlignment="true" applyProtection="true">
      <alignment horizontal="center" vertical="center" textRotation="0" wrapText="false" indent="0" shrinkToFit="false"/>
      <protection locked="true" hidden="false"/>
    </xf>
    <xf numFmtId="164" fontId="31" fillId="5" borderId="0" xfId="0" applyFont="true" applyBorder="true" applyAlignment="true" applyProtection="true">
      <alignment horizontal="center" vertical="center" textRotation="0" wrapText="true" indent="0" shrinkToFit="false"/>
      <protection locked="true" hidden="false"/>
    </xf>
    <xf numFmtId="164" fontId="10" fillId="0" borderId="0" xfId="0" applyFont="true" applyBorder="true" applyAlignment="true" applyProtection="true">
      <alignment horizontal="general" vertical="bottom" textRotation="0" wrapText="false" indent="0" shrinkToFit="false"/>
      <protection locked="true" hidden="false"/>
    </xf>
    <xf numFmtId="164" fontId="10" fillId="0" borderId="0" xfId="0" applyFont="true" applyBorder="true" applyAlignment="true" applyProtection="true">
      <alignment horizontal="general" vertical="center" textRotation="0" wrapText="true" indent="0" shrinkToFit="false"/>
      <protection locked="true" hidden="false"/>
    </xf>
    <xf numFmtId="164" fontId="9" fillId="5" borderId="0" xfId="0" applyFont="true" applyBorder="true" applyAlignment="true" applyProtection="true">
      <alignment horizontal="general" vertical="center" textRotation="0" wrapText="false" indent="0" shrinkToFit="false"/>
      <protection locked="true" hidden="false"/>
    </xf>
    <xf numFmtId="164" fontId="14" fillId="0" borderId="0" xfId="0" applyFont="true" applyBorder="false" applyAlignment="true" applyProtection="true">
      <alignment horizontal="general" vertical="bottom" textRotation="0" wrapText="true" indent="0" shrinkToFit="false"/>
      <protection locked="true" hidden="false"/>
    </xf>
    <xf numFmtId="166" fontId="7" fillId="0" borderId="0" xfId="0" applyFont="true" applyBorder="false" applyAlignment="true" applyProtection="true">
      <alignment horizontal="center" vertical="bottom" textRotation="0" wrapText="false" indent="0" shrinkToFit="false"/>
      <protection locked="true" hidden="false"/>
    </xf>
    <xf numFmtId="166" fontId="31" fillId="5" borderId="0" xfId="0" applyFont="true" applyBorder="true" applyAlignment="true" applyProtection="true">
      <alignment horizontal="center" vertical="center" textRotation="0" wrapText="true" indent="0" shrinkToFit="false"/>
      <protection locked="true" hidden="false"/>
    </xf>
    <xf numFmtId="164" fontId="8" fillId="18" borderId="0" xfId="0" applyFont="true" applyBorder="true" applyAlignment="true" applyProtection="true">
      <alignment horizontal="center" vertical="bottom" textRotation="0" wrapText="false" indent="0" shrinkToFit="false"/>
      <protection locked="true" hidden="false"/>
    </xf>
    <xf numFmtId="164" fontId="32" fillId="6" borderId="0" xfId="0" applyFont="true" applyBorder="true" applyAlignment="true" applyProtection="true">
      <alignment horizontal="center" vertical="center" textRotation="0" wrapText="true" indent="0" shrinkToFit="false"/>
      <protection locked="true" hidden="false"/>
    </xf>
    <xf numFmtId="166" fontId="32" fillId="6" borderId="0" xfId="0" applyFont="true" applyBorder="true" applyAlignment="true" applyProtection="true">
      <alignment horizontal="center" vertical="center" textRotation="0" wrapText="true" indent="0" shrinkToFit="false"/>
      <protection locked="true" hidden="false"/>
    </xf>
    <xf numFmtId="164" fontId="8" fillId="17" borderId="0" xfId="0" applyFont="true" applyBorder="true" applyAlignment="true" applyProtection="true">
      <alignment horizontal="center" vertical="bottom" textRotation="0" wrapText="false" indent="0" shrinkToFit="false"/>
      <protection locked="true" hidden="false"/>
    </xf>
    <xf numFmtId="164" fontId="33" fillId="20" borderId="0" xfId="0" applyFont="true" applyBorder="true" applyAlignment="true" applyProtection="true">
      <alignment horizontal="center" vertical="center" textRotation="0" wrapText="true" indent="0" shrinkToFit="false"/>
      <protection locked="true" hidden="false"/>
    </xf>
    <xf numFmtId="166" fontId="33" fillId="20" borderId="0" xfId="0" applyFont="true" applyBorder="true" applyAlignment="true" applyProtection="true">
      <alignment horizontal="center" vertical="center" textRotation="0" wrapText="true" indent="0" shrinkToFit="false"/>
      <protection locked="true" hidden="false"/>
    </xf>
    <xf numFmtId="164" fontId="36" fillId="4" borderId="0" xfId="0" applyFont="true" applyBorder="true" applyAlignment="true" applyProtection="true">
      <alignment horizontal="general" vertical="bottom" textRotation="0" wrapText="false" indent="0" shrinkToFit="false"/>
      <protection locked="true" hidden="false"/>
    </xf>
    <xf numFmtId="164" fontId="12" fillId="7" borderId="0" xfId="0" applyFont="true" applyBorder="true" applyAlignment="true" applyProtection="true">
      <alignment horizontal="general" vertical="bottom" textRotation="0" wrapText="false" indent="0" shrinkToFit="false"/>
      <protection locked="true" hidden="false"/>
    </xf>
    <xf numFmtId="164" fontId="9" fillId="5" borderId="0" xfId="0" applyFont="true" applyBorder="false" applyAlignment="true" applyProtection="true">
      <alignment horizontal="center" vertical="center" textRotation="0" wrapText="true" indent="0" shrinkToFit="false"/>
      <protection locked="true" hidden="false"/>
    </xf>
    <xf numFmtId="166" fontId="7" fillId="0" borderId="0" xfId="0" applyFont="true" applyBorder="false" applyAlignment="true" applyProtection="true">
      <alignment horizontal="general" vertical="bottom" textRotation="0" wrapText="false" indent="0" shrinkToFit="false"/>
      <protection locked="true" hidden="false"/>
    </xf>
    <xf numFmtId="164" fontId="8" fillId="4" borderId="0" xfId="0" applyFont="true" applyBorder="false" applyAlignment="true" applyProtection="true">
      <alignment horizontal="general" vertical="bottom" textRotation="0" wrapText="false" indent="0" shrinkToFit="false"/>
      <protection locked="true" hidden="false"/>
    </xf>
    <xf numFmtId="166" fontId="8" fillId="4"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1">
    <dxf>
      <font>
        <color rgb="FFA0A8AC"/>
      </font>
      <fill>
        <patternFill>
          <bgColor rgb="FFECEFF1"/>
        </patternFill>
      </fill>
    </dxf>
    <dxf>
      <fill>
        <patternFill>
          <bgColor rgb="FFDFF3EE"/>
        </patternFill>
      </fill>
    </dxf>
    <dxf>
      <fill>
        <patternFill>
          <bgColor rgb="FFE3EDF9"/>
        </patternFill>
      </fill>
    </dxf>
    <dxf>
      <fill>
        <patternFill>
          <bgColor rgb="FFFFF1CC"/>
        </patternFill>
      </fill>
    </dxf>
    <dxf>
      <fill>
        <patternFill>
          <bgColor rgb="FFEDF1F4"/>
        </patternFill>
      </fill>
    </dxf>
    <dxf>
      <fill>
        <patternFill>
          <bgColor rgb="FFDFF4EA"/>
        </patternFill>
      </fill>
    </dxf>
    <dxf>
      <fill>
        <patternFill>
          <bgColor rgb="FFEFE6F6"/>
        </patternFill>
      </fill>
    </dxf>
    <dxf>
      <fill>
        <patternFill>
          <bgColor rgb="FFE3F2F7"/>
        </patternFill>
      </fill>
    </dxf>
    <dxf>
      <fill>
        <patternFill>
          <bgColor rgb="FFF8E6ED"/>
        </patternFill>
      </fill>
    </dxf>
    <dxf>
      <fill>
        <patternFill>
          <bgColor rgb="FFF2E7F3"/>
        </patternFill>
      </fill>
    </dxf>
    <dxf>
      <fill>
        <patternFill>
          <bgColor rgb="FFE8EDF0"/>
        </patternFill>
      </fill>
    </dxf>
    <dxf>
      <font>
        <b val="1"/>
        <color rgb="FF9C493F"/>
      </font>
      <fill>
        <patternFill>
          <bgColor rgb="FFFCE8E6"/>
        </patternFill>
      </fill>
    </dxf>
    <dxf>
      <font>
        <b val="1"/>
        <color rgb="FF8A681E"/>
      </font>
      <fill>
        <patternFill>
          <bgColor rgb="FFFFF3D6"/>
        </patternFill>
      </fill>
    </dxf>
    <dxf>
      <font>
        <b val="1"/>
        <color rgb="FF366B59"/>
      </font>
      <fill>
        <patternFill>
          <bgColor rgb="FFE4F3ED"/>
        </patternFill>
      </fill>
    </dxf>
    <dxf>
      <font>
        <color rgb="FF9C493F"/>
      </font>
      <fill>
        <patternFill>
          <bgColor rgb="FFFCE8E6"/>
        </patternFill>
      </fill>
    </dxf>
    <dxf>
      <font>
        <color rgb="FF8A681E"/>
      </font>
      <fill>
        <patternFill>
          <bgColor rgb="FFFFF2D1"/>
        </patternFill>
      </fill>
    </dxf>
    <dxf>
      <font>
        <color rgb="FF6D6319"/>
      </font>
      <fill>
        <patternFill>
          <bgColor rgb="FFFFF8D8"/>
        </patternFill>
      </fill>
    </dxf>
    <dxf>
      <font>
        <color rgb="FF366B59"/>
      </font>
      <fill>
        <patternFill>
          <bgColor rgb="FFE4F3ED"/>
        </patternFill>
      </fill>
    </dxf>
    <dxf>
      <font>
        <color rgb="FF674E82"/>
      </font>
      <fill>
        <patternFill>
          <bgColor rgb="FFEEE6F6"/>
        </patternFill>
      </fill>
    </dxf>
    <dxf>
      <font>
        <color rgb="FF526873"/>
      </font>
      <fill>
        <patternFill>
          <bgColor rgb="FFE8EFF2"/>
        </patternFill>
      </fill>
    </dxf>
    <dxf>
      <font>
        <color rgb="FF8A681E"/>
      </font>
      <fill>
        <patternFill>
          <bgColor rgb="FFFFF3D6"/>
        </patternFill>
      </fill>
    </dxf>
  </dxfs>
  <colors>
    <indexedColors>
      <rgbColor rgb="FF000000"/>
      <rgbColor rgb="FFFFFFFF"/>
      <rgbColor rgb="FFEDF1F3"/>
      <rgbColor rgb="FFEAF4F1"/>
      <rgbColor rgb="FFF7FAF9"/>
      <rgbColor rgb="FFFFF2D1"/>
      <rgbColor rgb="FFEFE6F6"/>
      <rgbColor rgb="FFE3F2F7"/>
      <rgbColor rgb="FFEDF1F4"/>
      <rgbColor rgb="FF366B59"/>
      <rgbColor rgb="FFFAFCFB"/>
      <rgbColor rgb="FF8A681E"/>
      <rgbColor rgb="FFECEFF1"/>
      <rgbColor rgb="FF2F7667"/>
      <rgbColor rgb="FFEEE6F6"/>
      <rgbColor rgb="FF838383"/>
      <rgbColor rgb="FF8C6DAC"/>
      <rgbColor rgb="FF9C493F"/>
      <rgbColor rgb="FFFFF8D8"/>
      <rgbColor rgb="FFDFF3EE"/>
      <rgbColor rgb="FF526873"/>
      <rgbColor rgb="FFE0725B"/>
      <rgbColor rgb="FF4D646D"/>
      <rgbColor rgb="FFD3D3D3"/>
      <rgbColor rgb="FFFFFDF6"/>
      <rgbColor rgb="FFF0EAF6"/>
      <rgbColor rgb="FFFFF3D6"/>
      <rgbColor rgb="FFE5F2EF"/>
      <rgbColor rgb="FFEAF1FA"/>
      <rgbColor rgb="FFF2F8F6"/>
      <rgbColor rgb="FF225D54"/>
      <rgbColor rgb="FFFFF9E8"/>
      <rgbColor rgb="FFE8EFF2"/>
      <rgbColor rgb="FFDFF4EA"/>
      <rgbColor rgb="FFE4F3ED"/>
      <rgbColor rgb="FFFFF1CC"/>
      <rgbColor rgb="FF73BDA8"/>
      <rgbColor rgb="FFF8E6ED"/>
      <rgbColor rgb="FF8B6BA8"/>
      <rgbColor rgb="FFFCE8E6"/>
      <rgbColor rgb="FF4D7FB7"/>
      <rgbColor rgb="FFE3EDF9"/>
      <rgbColor rgb="FFE8EDF0"/>
      <rgbColor rgb="FFFFF7DF"/>
      <rgbColor rgb="FFD09A2D"/>
      <rgbColor rgb="FFF2E7F3"/>
      <rgbColor rgb="FF66767D"/>
      <rgbColor rgb="FFA0A8AC"/>
      <rgbColor rgb="FF245D52"/>
      <rgbColor rgb="FF4F9585"/>
      <rgbColor rgb="FF6D6319"/>
      <rgbColor rgb="FF2F5D52"/>
      <rgbColor rgb="FF735A20"/>
      <rgbColor rgb="FF674E82"/>
      <rgbColor rgb="FF365B52"/>
      <rgbColor rgb="FF3343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ea typeface="Calibri"/>
              </a:rPr>
              <a:t>Profil par matière</a:t>
            </a:r>
          </a:p>
        </c:rich>
      </c:tx>
      <c:overlay val="0"/>
      <c:spPr>
        <a:noFill/>
        <a:ln w="0">
          <a:noFill/>
        </a:ln>
      </c:spPr>
    </c:title>
    <c:autoTitleDeleted val="0"/>
    <c:plotArea>
      <c:radarChart>
        <c:radarStyle val="marker"/>
        <c:varyColors val="0"/>
        <c:ser>
          <c:idx val="0"/>
          <c:order val="0"/>
          <c:tx>
            <c:strRef>
              <c:f>label 0</c:f>
              <c:strCache>
                <c:ptCount val="1"/>
                <c:pt idx="0">
                  <c:v>Niveau</c:v>
                </c:pt>
              </c:strCache>
            </c:strRef>
          </c:tx>
          <c:spPr>
            <a:solidFill>
              <a:srgbClr val="73bda8"/>
            </a:solidFill>
            <a:ln w="28080">
              <a:solidFill>
                <a:srgbClr val="73bda8"/>
              </a:solidFill>
              <a:round/>
            </a:ln>
          </c:spPr>
          <c:marker>
            <c:symbol val="circle"/>
            <c:size val="6"/>
            <c:spPr>
              <a:solidFill>
                <a:srgbClr val="73bda8"/>
              </a:solidFill>
            </c:spPr>
          </c:marker>
          <c:dLbls>
            <c:txPr>
              <a:bodyPr wrap="square"/>
              <a:lstStyle/>
              <a:p>
                <a:pPr>
                  <a:defRPr sz="1000" b="0" u="none" strike="noStrike">
                    <a:solidFill>
                      <a:srgbClr val="000000"/>
                    </a:solidFill>
                    <a:uFillTx/>
                    <a:latin typeface="Arial"/>
                    <a:ea typeface="Calibri"/>
                  </a:defRPr>
                </a:pPr>
              </a:p>
            </c:txPr>
            <c:showLegendKey val="0"/>
            <c:showVal val="0"/>
            <c:showCatName val="0"/>
            <c:showSerName val="0"/>
            <c:showPercent val="0"/>
            <c:separator>; </c:separator>
            <c:showLeaderLines val="1"/>
            <c:leaderLines>
              <c:spPr>
                <a:ln w="28080">
                  <a:solidFill>
                    <a:srgbClr val="000000"/>
                  </a:solidFill>
                </a:ln>
              </c:spPr>
            </c:leaderLines>
            <c:extLst>
              <c:ext xmlns:c15="http://schemas.microsoft.com/office/drawing/2012/chart" uri="{CE6537A1-D6FC-4f65-9D91-7224C49458BB}">
                <c15:showLeaderLines val="1"/>
              </c:ext>
            </c:extLst>
          </c:dLbls>
          <c:cat>
            <c:strRef>
              <c:f>categories</c:f>
              <c:strCache>
                <c:ptCount val="10"/>
                <c:pt idx="0">
                  <c:v>Français</c:v>
                </c:pt>
                <c:pt idx="1">
                  <c:v>Mathématiques</c:v>
                </c:pt>
                <c:pt idx="2">
                  <c:v>Questionner le monde / Sciences</c:v>
                </c:pt>
                <c:pt idx="3">
                  <c:v>Histoire-Géographie</c:v>
                </c:pt>
                <c:pt idx="4">
                  <c:v>EMC</c:v>
                </c:pt>
                <c:pt idx="5">
                  <c:v>Langues vivantes</c:v>
                </c:pt>
                <c:pt idx="6">
                  <c:v>EPS</c:v>
                </c:pt>
                <c:pt idx="7">
                  <c:v>Arts plastiques</c:v>
                </c:pt>
                <c:pt idx="8">
                  <c:v>Éducation musicale</c:v>
                </c:pt>
                <c:pt idx="9">
                  <c:v>Autre</c:v>
                </c:pt>
              </c:strCache>
            </c:strRef>
          </c:cat>
          <c:val>
            <c:numRef>
              <c:f>0</c:f>
              <c:numCache>
                <c:formatCode>0%</c:formatCode>
                <c:ptCount val="10"/>
                <c:pt idx="0">
                  <c:v>0.6</c:v>
                </c:pt>
                <c:pt idx="1">
                  <c:v>0.667857142857143</c:v>
                </c:pt>
                <c:pt idx="2">
                  <c:v>0.767857142857143</c:v>
                </c:pt>
                <c:pt idx="3">
                  <c:v>0.610714285714286</c:v>
                </c:pt>
                <c:pt idx="4">
                  <c:v>0.807142857142857</c:v>
                </c:pt>
                <c:pt idx="5">
                  <c:v>0.617857142857143</c:v>
                </c:pt>
                <c:pt idx="6">
                  <c:v>0.785714285714286</c:v>
                </c:pt>
                <c:pt idx="7">
                  <c:v>0.725</c:v>
                </c:pt>
                <c:pt idx="8">
                  <c:v>0.65</c:v>
                </c:pt>
                <c:pt idx="9">
                  <c:v>0.764285714285714</c:v>
                </c:pt>
              </c:numCache>
            </c:numRef>
          </c:val>
        </c:ser>
        <c:axId val="30178039"/>
        <c:axId val="67984094"/>
      </c:radarChart>
      <c:catAx>
        <c:axId val="30178039"/>
        <c:scaling>
          <c:orientation val="minMax"/>
        </c:scaling>
        <c:delete val="0"/>
        <c:axPos val="b"/>
        <c:majorGridlines>
          <c:spPr>
            <a:ln w="9360">
              <a:solidFill>
                <a:srgbClr val="cccccc"/>
              </a:solidFill>
              <a:prstDash val="dash"/>
              <a:round/>
            </a:ln>
          </c:spPr>
        </c:majorGridlines>
        <c:numFmt formatCode="General" sourceLinked="0"/>
        <c:majorTickMark val="none"/>
        <c:minorTickMark val="none"/>
        <c:tickLblPos val="nextTo"/>
        <c:spPr>
          <a:ln w="12600">
            <a:noFill/>
          </a:ln>
        </c:spPr>
        <c:txPr>
          <a:bodyPr/>
          <a:lstStyle/>
          <a:p>
            <a:pPr>
              <a:defRPr sz="1000" b="0" u="none" strike="noStrike">
                <a:solidFill>
                  <a:srgbClr val="000000"/>
                </a:solidFill>
                <a:uFillTx/>
                <a:latin typeface="Calibri"/>
                <a:ea typeface="Calibri"/>
              </a:defRPr>
            </a:pPr>
          </a:p>
        </c:txPr>
        <c:crossAx val="67984094"/>
        <c:crosses val="autoZero"/>
        <c:auto val="1"/>
        <c:lblAlgn val="ctr"/>
        <c:lblOffset val="100"/>
        <c:noMultiLvlLbl val="0"/>
      </c:catAx>
      <c:valAx>
        <c:axId val="67984094"/>
        <c:scaling>
          <c:orientation val="minMax"/>
        </c:scaling>
        <c:delete val="0"/>
        <c:axPos val="l"/>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sz="1000" b="0" u="none" strike="noStrike">
                <a:solidFill>
                  <a:srgbClr val="000000"/>
                </a:solidFill>
                <a:uFillTx/>
                <a:latin typeface="Calibri"/>
                <a:ea typeface="Calibri"/>
              </a:defRPr>
            </a:pPr>
          </a:p>
        </c:txPr>
        <c:crossAx val="30178039"/>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ea typeface="Calibri"/>
              </a:rPr>
              <a:t>Affectations par groupe</a:t>
            </a:r>
          </a:p>
        </c:rich>
      </c:tx>
      <c:overlay val="0"/>
      <c:spPr>
        <a:noFill/>
        <a:ln w="0">
          <a:noFill/>
        </a:ln>
      </c:spPr>
    </c:title>
    <c:autoTitleDeleted val="0"/>
    <c:plotArea>
      <c:barChart>
        <c:barDir val="bar"/>
        <c:grouping val="clustered"/>
        <c:varyColors val="0"/>
        <c:ser>
          <c:idx val="0"/>
          <c:order val="0"/>
          <c:tx>
            <c:strRef>
              <c:f>label 0</c:f>
              <c:strCache>
                <c:ptCount val="1"/>
                <c:pt idx="0">
                  <c:v>Affectations</c:v>
                </c:pt>
              </c:strCache>
            </c:strRef>
          </c:tx>
          <c:spPr>
            <a:solidFill>
              <a:srgbClr val="156082"/>
            </a:solidFill>
            <a:ln w="0">
              <a:noFill/>
            </a:ln>
          </c:spPr>
          <c:invertIfNegative val="0"/>
          <c:dPt>
            <c:idx val="0"/>
            <c:invertIfNegative val="0"/>
            <c:spPr>
              <a:solidFill>
                <a:srgbClr val="e27d60"/>
              </a:solidFill>
              <a:ln w="0">
                <a:noFill/>
              </a:ln>
            </c:spPr>
          </c:dPt>
          <c:dPt>
            <c:idx val="1"/>
            <c:invertIfNegative val="0"/>
            <c:spPr>
              <a:solidFill>
                <a:srgbClr val="d6a75c"/>
              </a:solidFill>
              <a:ln w="0">
                <a:noFill/>
              </a:ln>
            </c:spPr>
          </c:dPt>
          <c:dPt>
            <c:idx val="2"/>
            <c:invertIfNegative val="0"/>
            <c:spPr>
              <a:solidFill>
                <a:srgbClr val="e8c468"/>
              </a:solidFill>
              <a:ln w="0">
                <a:noFill/>
              </a:ln>
            </c:spPr>
          </c:dPt>
          <c:dPt>
            <c:idx val="3"/>
            <c:invertIfNegative val="0"/>
            <c:spPr>
              <a:solidFill>
                <a:srgbClr val="73bda8"/>
              </a:solidFill>
              <a:ln w="0">
                <a:noFill/>
              </a:ln>
            </c:spPr>
          </c:dPt>
          <c:dPt>
            <c:idx val="4"/>
            <c:invertIfNegative val="0"/>
            <c:spPr>
              <a:solidFill>
                <a:srgbClr val="9b7fc7"/>
              </a:solidFill>
              <a:ln w="0">
                <a:noFill/>
              </a:ln>
            </c:spPr>
          </c:dPt>
          <c:dPt>
            <c:idx val="5"/>
            <c:invertIfNegative val="0"/>
            <c:spPr>
              <a:solidFill>
                <a:srgbClr val="7c93a0"/>
              </a:solidFill>
              <a:ln w="0">
                <a:noFill/>
              </a:ln>
            </c:spPr>
          </c:dPt>
          <c:dLbls>
            <c:dLbl>
              <c:idx val="0"/>
              <c:txPr>
                <a:bodyPr wrap="square"/>
                <a:lstStyle/>
                <a:p>
                  <a:pPr>
                    <a:defRPr sz="1000" b="0" u="none" strike="noStrike">
                      <a:solidFill>
                        <a:srgbClr val="000000"/>
                      </a:solidFill>
                      <a:uFillTx/>
                      <a:latin typeface="Arial"/>
                      <a:ea typeface="Calibri"/>
                    </a:defRPr>
                  </a:pPr>
                </a:p>
              </c:txPr>
              <c:dLblPos val="outEnd"/>
              <c:showLegendKey val="0"/>
              <c:showVal val="0"/>
              <c:showCatName val="0"/>
              <c:showSerName val="0"/>
              <c:showPercent val="0"/>
              <c:separator>; </c:separator>
            </c:dLbl>
            <c:dLbl>
              <c:idx val="1"/>
              <c:txPr>
                <a:bodyPr wrap="square"/>
                <a:lstStyle/>
                <a:p>
                  <a:pPr>
                    <a:defRPr sz="1000" b="0" u="none" strike="noStrike">
                      <a:solidFill>
                        <a:srgbClr val="000000"/>
                      </a:solidFill>
                      <a:uFillTx/>
                      <a:latin typeface="Arial"/>
                      <a:ea typeface="Calibri"/>
                    </a:defRPr>
                  </a:pPr>
                </a:p>
              </c:txPr>
              <c:dLblPos val="outEnd"/>
              <c:showLegendKey val="0"/>
              <c:showVal val="0"/>
              <c:showCatName val="0"/>
              <c:showSerName val="0"/>
              <c:showPercent val="0"/>
              <c:separator>; </c:separator>
            </c:dLbl>
            <c:dLbl>
              <c:idx val="2"/>
              <c:txPr>
                <a:bodyPr wrap="square"/>
                <a:lstStyle/>
                <a:p>
                  <a:pPr>
                    <a:defRPr sz="1000" b="0" u="none" strike="noStrike">
                      <a:solidFill>
                        <a:srgbClr val="000000"/>
                      </a:solidFill>
                      <a:uFillTx/>
                      <a:latin typeface="Arial"/>
                      <a:ea typeface="Calibri"/>
                    </a:defRPr>
                  </a:pPr>
                </a:p>
              </c:txPr>
              <c:dLblPos val="outEnd"/>
              <c:showLegendKey val="0"/>
              <c:showVal val="0"/>
              <c:showCatName val="0"/>
              <c:showSerName val="0"/>
              <c:showPercent val="0"/>
              <c:separator>; </c:separator>
            </c:dLbl>
            <c:dLbl>
              <c:idx val="3"/>
              <c:txPr>
                <a:bodyPr wrap="square"/>
                <a:lstStyle/>
                <a:p>
                  <a:pPr>
                    <a:defRPr sz="1000" b="0" u="none" strike="noStrike">
                      <a:solidFill>
                        <a:srgbClr val="000000"/>
                      </a:solidFill>
                      <a:uFillTx/>
                      <a:latin typeface="Arial"/>
                      <a:ea typeface="Calibri"/>
                    </a:defRPr>
                  </a:pPr>
                </a:p>
              </c:txPr>
              <c:dLblPos val="outEnd"/>
              <c:showLegendKey val="0"/>
              <c:showVal val="0"/>
              <c:showCatName val="0"/>
              <c:showSerName val="0"/>
              <c:showPercent val="0"/>
              <c:separator>; </c:separator>
            </c:dLbl>
            <c:dLbl>
              <c:idx val="4"/>
              <c:txPr>
                <a:bodyPr wrap="square"/>
                <a:lstStyle/>
                <a:p>
                  <a:pPr>
                    <a:defRPr sz="1000" b="0" u="none" strike="noStrike">
                      <a:solidFill>
                        <a:srgbClr val="000000"/>
                      </a:solidFill>
                      <a:uFillTx/>
                      <a:latin typeface="Arial"/>
                      <a:ea typeface="Calibri"/>
                    </a:defRPr>
                  </a:pPr>
                </a:p>
              </c:txPr>
              <c:dLblPos val="outEnd"/>
              <c:showLegendKey val="0"/>
              <c:showVal val="0"/>
              <c:showCatName val="0"/>
              <c:showSerName val="0"/>
              <c:showPercent val="0"/>
              <c:separator>; </c:separator>
            </c:dLbl>
            <c:dLbl>
              <c:idx val="5"/>
              <c:txPr>
                <a:bodyPr wrap="square"/>
                <a:lstStyle/>
                <a:p>
                  <a:pPr>
                    <a:defRPr sz="1000" b="0" u="none" strike="noStrike">
                      <a:solidFill>
                        <a:srgbClr val="000000"/>
                      </a:solidFill>
                      <a:uFillTx/>
                      <a:latin typeface="Arial"/>
                      <a:ea typeface="Calibri"/>
                    </a:defRPr>
                  </a:pPr>
                </a:p>
              </c:txPr>
              <c:dLblPos val="outEnd"/>
              <c:showLegendKey val="0"/>
              <c:showVal val="0"/>
              <c:showCatName val="0"/>
              <c:showSerName val="0"/>
              <c:showPercent val="0"/>
              <c:separator>; </c:separator>
            </c:dLbl>
            <c:txPr>
              <a:bodyPr wrap="square"/>
              <a:lstStyle/>
              <a:p>
                <a:pPr>
                  <a:defRPr sz="1000" b="0" u="none" strike="noStrike">
                    <a:solidFill>
                      <a:srgbClr val="000000"/>
                    </a:solidFill>
                    <a:uFillTx/>
                    <a:latin typeface="Arial"/>
                    <a:ea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categories</c:f>
              <c:strCache>
                <c:ptCount val="6"/>
                <c:pt idx="0">
                  <c:v>G1 – Reprise immédiate</c:v>
                </c:pt>
                <c:pt idx="1">
                  <c:v>G2 – À consolider</c:v>
                </c:pt>
                <c:pt idx="2">
                  <c:v>G3 – En bonne voie</c:v>
                </c:pt>
                <c:pt idx="3">
                  <c:v>G4 – Maîtrisé</c:v>
                </c:pt>
                <c:pt idx="4">
                  <c:v>G5 – Approfondissement</c:v>
                </c:pt>
                <c:pt idx="5">
                  <c:v>G6 – Autre</c:v>
                </c:pt>
              </c:strCache>
            </c:strRef>
          </c:cat>
          <c:val>
            <c:numRef>
              <c:f>0</c:f>
              <c:numCache>
                <c:formatCode>General</c:formatCode>
                <c:ptCount val="6"/>
                <c:pt idx="0">
                  <c:v>5</c:v>
                </c:pt>
                <c:pt idx="1">
                  <c:v>6</c:v>
                </c:pt>
                <c:pt idx="2">
                  <c:v>4</c:v>
                </c:pt>
                <c:pt idx="3">
                  <c:v>3</c:v>
                </c:pt>
                <c:pt idx="4">
                  <c:v>4</c:v>
                </c:pt>
                <c:pt idx="5">
                  <c:v>2</c:v>
                </c:pt>
              </c:numCache>
            </c:numRef>
          </c:val>
        </c:ser>
        <c:gapWidth val="150"/>
        <c:overlap val="0"/>
        <c:axId val="79355224"/>
        <c:axId val="59192367"/>
      </c:barChart>
      <c:catAx>
        <c:axId val="79355224"/>
        <c:scaling>
          <c:orientation val="minMax"/>
        </c:scaling>
        <c:delete val="0"/>
        <c:axPos val="b"/>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sz="1000" b="0" u="none" strike="noStrike">
                <a:solidFill>
                  <a:srgbClr val="000000"/>
                </a:solidFill>
                <a:uFillTx/>
                <a:latin typeface="Calibri"/>
                <a:ea typeface="Calibri"/>
              </a:defRPr>
            </a:pPr>
          </a:p>
        </c:txPr>
        <c:crossAx val="59192367"/>
        <c:crosses val="autoZero"/>
        <c:auto val="1"/>
        <c:lblAlgn val="ctr"/>
        <c:lblOffset val="100"/>
        <c:noMultiLvlLbl val="0"/>
      </c:catAx>
      <c:valAx>
        <c:axId val="59192367"/>
        <c:scaling>
          <c:orientation val="minMax"/>
        </c:scaling>
        <c:delete val="0"/>
        <c:axPos val="l"/>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sz="1000" b="0" u="none" strike="noStrike">
                <a:solidFill>
                  <a:srgbClr val="000000"/>
                </a:solidFill>
                <a:uFillTx/>
                <a:latin typeface="Calibri"/>
                <a:ea typeface="Calibri"/>
              </a:defRPr>
            </a:pPr>
          </a:p>
        </c:txPr>
        <c:crossAx val="79355224"/>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0</xdr:colOff>
      <xdr:row>9</xdr:row>
      <xdr:rowOff>0</xdr:rowOff>
    </xdr:from>
    <xdr:to>
      <xdr:col>13</xdr:col>
      <xdr:colOff>979560</xdr:colOff>
      <xdr:row>21</xdr:row>
      <xdr:rowOff>183240</xdr:rowOff>
    </xdr:to>
    <xdr:graphicFrame>
      <xdr:nvGraphicFramePr>
        <xdr:cNvPr id="1" name="Chart 1"/>
        <xdr:cNvGraphicFramePr/>
      </xdr:nvGraphicFramePr>
      <xdr:xfrm>
        <a:off x="9636120" y="2476440"/>
        <a:ext cx="5420160" cy="37458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0</xdr:colOff>
      <xdr:row>23</xdr:row>
      <xdr:rowOff>0</xdr:rowOff>
    </xdr:from>
    <xdr:to>
      <xdr:col>9</xdr:col>
      <xdr:colOff>697680</xdr:colOff>
      <xdr:row>34</xdr:row>
      <xdr:rowOff>297360</xdr:rowOff>
    </xdr:to>
    <xdr:graphicFrame>
      <xdr:nvGraphicFramePr>
        <xdr:cNvPr id="2" name="Chart 2"/>
        <xdr:cNvGraphicFramePr/>
      </xdr:nvGraphicFramePr>
      <xdr:xfrm>
        <a:off x="5266080" y="6534000"/>
        <a:ext cx="5843160" cy="36504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9" activeCellId="0" sqref="A29"/>
    </sheetView>
  </sheetViews>
  <sheetFormatPr defaultColWidth="8.6796875" defaultRowHeight="15" customHeight="false" zeroHeight="false" outlineLevelRow="0" outlineLevelCol="0"/>
  <cols>
    <col collapsed="false" customWidth="true" hidden="false" outlineLevel="0" max="1" min="1" style="1" width="7"/>
    <col collapsed="false" customWidth="true" hidden="false" outlineLevel="0" max="2" min="2" style="1" width="31"/>
    <col collapsed="false" customWidth="true" hidden="false" outlineLevel="0" max="3" min="3" style="1" width="76"/>
    <col collapsed="false" customWidth="true" hidden="false" outlineLevel="0" max="7" min="4" style="1" width="14"/>
  </cols>
  <sheetData>
    <row r="1" customFormat="false" ht="31.5" hidden="false" customHeight="true" outlineLevel="0" collapsed="false">
      <c r="A1" s="2" t="s">
        <v>0</v>
      </c>
      <c r="B1" s="2"/>
      <c r="C1" s="2"/>
      <c r="D1" s="2"/>
      <c r="E1" s="2"/>
      <c r="F1" s="2"/>
      <c r="G1" s="2"/>
    </row>
    <row r="2" customFormat="false" ht="22.5" hidden="false" customHeight="true" outlineLevel="0" collapsed="false">
      <c r="A2" s="3" t="s">
        <v>1</v>
      </c>
      <c r="B2" s="3"/>
      <c r="C2" s="3"/>
      <c r="D2" s="3"/>
      <c r="E2" s="3"/>
      <c r="F2" s="3"/>
      <c r="G2" s="3"/>
    </row>
    <row r="3" customFormat="false" ht="6.75" hidden="false" customHeight="true" outlineLevel="0" collapsed="false">
      <c r="A3" s="4"/>
      <c r="B3" s="4"/>
      <c r="C3" s="4"/>
      <c r="D3" s="4"/>
      <c r="E3" s="4"/>
      <c r="F3" s="4"/>
      <c r="G3" s="4"/>
    </row>
    <row r="4" customFormat="false" ht="18" hidden="false" customHeight="true" outlineLevel="0" collapsed="false">
      <c r="A4" s="5" t="s">
        <v>2</v>
      </c>
      <c r="B4" s="5"/>
      <c r="C4" s="5"/>
      <c r="D4" s="5"/>
      <c r="E4" s="5"/>
      <c r="F4" s="5"/>
      <c r="G4" s="5"/>
    </row>
    <row r="5" customFormat="false" ht="15" hidden="false" customHeight="true" outlineLevel="0" collapsed="false">
      <c r="A5" s="4"/>
      <c r="B5" s="4"/>
      <c r="C5" s="4"/>
      <c r="D5" s="4"/>
      <c r="E5" s="4"/>
      <c r="F5" s="4"/>
      <c r="G5" s="4"/>
    </row>
    <row r="6" customFormat="false" ht="42" hidden="false" customHeight="true" outlineLevel="0" collapsed="false">
      <c r="A6" s="6" t="s">
        <v>3</v>
      </c>
      <c r="B6" s="7" t="s">
        <v>4</v>
      </c>
      <c r="C6" s="8" t="s">
        <v>5</v>
      </c>
      <c r="D6" s="8"/>
      <c r="E6" s="8"/>
      <c r="F6" s="8"/>
      <c r="G6" s="8"/>
    </row>
    <row r="7" customFormat="false" ht="42" hidden="false" customHeight="true" outlineLevel="0" collapsed="false">
      <c r="A7" s="6" t="s">
        <v>6</v>
      </c>
      <c r="B7" s="7" t="s">
        <v>7</v>
      </c>
      <c r="C7" s="8" t="s">
        <v>8</v>
      </c>
      <c r="D7" s="8"/>
      <c r="E7" s="8"/>
      <c r="F7" s="8"/>
      <c r="G7" s="8"/>
    </row>
    <row r="8" customFormat="false" ht="42" hidden="false" customHeight="true" outlineLevel="0" collapsed="false">
      <c r="A8" s="6" t="s">
        <v>9</v>
      </c>
      <c r="B8" s="7" t="s">
        <v>10</v>
      </c>
      <c r="C8" s="8" t="s">
        <v>11</v>
      </c>
      <c r="D8" s="8"/>
      <c r="E8" s="8"/>
      <c r="F8" s="8"/>
      <c r="G8" s="8"/>
    </row>
    <row r="9" customFormat="false" ht="42" hidden="false" customHeight="true" outlineLevel="0" collapsed="false">
      <c r="A9" s="6" t="s">
        <v>12</v>
      </c>
      <c r="B9" s="7" t="s">
        <v>13</v>
      </c>
      <c r="C9" s="8" t="s">
        <v>14</v>
      </c>
      <c r="D9" s="8"/>
      <c r="E9" s="8"/>
      <c r="F9" s="8"/>
      <c r="G9" s="8"/>
    </row>
    <row r="10" customFormat="false" ht="42" hidden="false" customHeight="true" outlineLevel="0" collapsed="false">
      <c r="A10" s="6" t="s">
        <v>15</v>
      </c>
      <c r="B10" s="7" t="s">
        <v>16</v>
      </c>
      <c r="C10" s="8" t="s">
        <v>17</v>
      </c>
      <c r="D10" s="8"/>
      <c r="E10" s="8"/>
      <c r="F10" s="8"/>
      <c r="G10" s="8"/>
    </row>
    <row r="11" customFormat="false" ht="42" hidden="false" customHeight="true" outlineLevel="0" collapsed="false">
      <c r="A11" s="6" t="s">
        <v>18</v>
      </c>
      <c r="B11" s="7" t="s">
        <v>19</v>
      </c>
      <c r="C11" s="8" t="s">
        <v>20</v>
      </c>
      <c r="D11" s="8"/>
      <c r="E11" s="8"/>
      <c r="F11" s="8"/>
      <c r="G11" s="8"/>
    </row>
    <row r="12" customFormat="false" ht="15" hidden="false" customHeight="true" outlineLevel="0" collapsed="false">
      <c r="A12" s="4"/>
      <c r="B12" s="4"/>
      <c r="C12" s="4"/>
      <c r="D12" s="4"/>
      <c r="E12" s="4"/>
      <c r="F12" s="4"/>
      <c r="G12" s="4"/>
    </row>
    <row r="13" customFormat="false" ht="18.75" hidden="false" customHeight="true" outlineLevel="0" collapsed="false">
      <c r="A13" s="5" t="s">
        <v>21</v>
      </c>
      <c r="B13" s="5"/>
      <c r="C13" s="5"/>
      <c r="D13" s="5"/>
      <c r="E13" s="5"/>
      <c r="F13" s="5"/>
      <c r="G13" s="5"/>
    </row>
    <row r="14" customFormat="false" ht="18.75" hidden="false" customHeight="true" outlineLevel="0" collapsed="false">
      <c r="A14" s="9" t="s">
        <v>22</v>
      </c>
      <c r="B14" s="9"/>
      <c r="C14" s="9"/>
      <c r="D14" s="9"/>
      <c r="E14" s="9"/>
      <c r="F14" s="9"/>
      <c r="G14" s="9"/>
    </row>
    <row r="15" customFormat="false" ht="18.75" hidden="false" customHeight="true" outlineLevel="0" collapsed="false">
      <c r="A15" s="9"/>
      <c r="B15" s="9"/>
      <c r="C15" s="9"/>
      <c r="D15" s="9"/>
      <c r="E15" s="9"/>
      <c r="F15" s="9"/>
      <c r="G15" s="9"/>
    </row>
    <row r="16" customFormat="false" ht="18.75" hidden="false" customHeight="true" outlineLevel="0" collapsed="false">
      <c r="A16" s="9"/>
      <c r="B16" s="9"/>
      <c r="C16" s="9"/>
      <c r="D16" s="9"/>
      <c r="E16" s="9"/>
      <c r="F16" s="9"/>
      <c r="G16" s="9"/>
    </row>
    <row r="17" customFormat="false" ht="15" hidden="false" customHeight="true" outlineLevel="0" collapsed="false">
      <c r="A17" s="4"/>
      <c r="B17" s="4"/>
      <c r="C17" s="4"/>
      <c r="D17" s="4"/>
      <c r="E17" s="4"/>
      <c r="F17" s="4"/>
      <c r="G17" s="4"/>
    </row>
    <row r="18" customFormat="false" ht="18.75" hidden="false" customHeight="true" outlineLevel="0" collapsed="false">
      <c r="A18" s="5" t="s">
        <v>23</v>
      </c>
      <c r="B18" s="5"/>
      <c r="C18" s="5"/>
      <c r="D18" s="5"/>
      <c r="E18" s="5"/>
      <c r="F18" s="5"/>
      <c r="G18" s="5"/>
    </row>
    <row r="19" customFormat="false" ht="12" hidden="false" customHeight="true" outlineLevel="0" collapsed="false">
      <c r="A19" s="10" t="s">
        <v>24</v>
      </c>
      <c r="B19" s="10"/>
      <c r="C19" s="10"/>
      <c r="D19" s="10"/>
      <c r="E19" s="10"/>
      <c r="F19" s="10"/>
      <c r="G19" s="10"/>
    </row>
    <row r="20" customFormat="false" ht="12" hidden="false" customHeight="true" outlineLevel="0" collapsed="false">
      <c r="A20" s="10"/>
      <c r="B20" s="10"/>
      <c r="C20" s="10"/>
      <c r="D20" s="10"/>
      <c r="E20" s="10"/>
      <c r="F20" s="10"/>
      <c r="G20" s="10"/>
    </row>
    <row r="21" customFormat="false" ht="12" hidden="false" customHeight="true" outlineLevel="0" collapsed="false">
      <c r="A21" s="10"/>
      <c r="B21" s="10"/>
      <c r="C21" s="10"/>
      <c r="D21" s="10"/>
      <c r="E21" s="10"/>
      <c r="F21" s="10"/>
      <c r="G21" s="10"/>
    </row>
    <row r="22" customFormat="false" ht="15" hidden="false" customHeight="true" outlineLevel="0" collapsed="false">
      <c r="A22" s="4"/>
      <c r="B22" s="4"/>
      <c r="C22" s="4"/>
      <c r="D22" s="4"/>
      <c r="E22" s="4"/>
      <c r="F22" s="4"/>
      <c r="G22" s="4"/>
    </row>
    <row r="23" customFormat="false" ht="15" hidden="false" customHeight="true" outlineLevel="0" collapsed="false">
      <c r="A23" s="5" t="s">
        <v>25</v>
      </c>
      <c r="B23" s="5"/>
      <c r="C23" s="5"/>
      <c r="D23" s="5"/>
      <c r="E23" s="5"/>
      <c r="F23" s="5"/>
      <c r="G23" s="5"/>
    </row>
    <row r="24" customFormat="false" ht="12.75" hidden="false" customHeight="true" outlineLevel="0" collapsed="false">
      <c r="A24" s="11" t="s">
        <v>26</v>
      </c>
      <c r="B24" s="11"/>
      <c r="C24" s="11"/>
      <c r="D24" s="11"/>
      <c r="E24" s="11"/>
      <c r="F24" s="11"/>
      <c r="G24" s="11"/>
    </row>
    <row r="25" customFormat="false" ht="12.75" hidden="false" customHeight="true" outlineLevel="0" collapsed="false">
      <c r="A25" s="11"/>
      <c r="B25" s="11"/>
      <c r="C25" s="11"/>
      <c r="D25" s="11"/>
      <c r="E25" s="11"/>
      <c r="F25" s="11"/>
      <c r="G25" s="11"/>
    </row>
    <row r="26" customFormat="false" ht="12.75" hidden="false" customHeight="true" outlineLevel="0" collapsed="false">
      <c r="A26" s="11"/>
      <c r="B26" s="11"/>
      <c r="C26" s="11"/>
      <c r="D26" s="11"/>
      <c r="E26" s="11"/>
      <c r="F26" s="11"/>
      <c r="G26" s="11"/>
    </row>
    <row r="28" customFormat="false" ht="24" hidden="false" customHeight="true" outlineLevel="0" collapsed="false">
      <c r="A28" s="5" t="s">
        <v>27</v>
      </c>
      <c r="B28" s="5"/>
      <c r="C28" s="5"/>
      <c r="D28" s="5"/>
      <c r="E28" s="5"/>
      <c r="F28" s="5"/>
      <c r="G28" s="5"/>
    </row>
    <row r="29" customFormat="false" ht="25.5" hidden="false" customHeight="true" outlineLevel="0" collapsed="false">
      <c r="A29" s="12" t="s">
        <v>28</v>
      </c>
      <c r="B29" s="12"/>
      <c r="C29" s="12"/>
      <c r="D29" s="12"/>
      <c r="E29" s="12"/>
      <c r="F29" s="12"/>
      <c r="G29" s="12"/>
    </row>
    <row r="30" customFormat="false" ht="36.75" hidden="false" customHeight="true" outlineLevel="0" collapsed="false">
      <c r="A30" s="12"/>
      <c r="B30" s="12"/>
      <c r="C30" s="12"/>
      <c r="D30" s="12"/>
      <c r="E30" s="12"/>
      <c r="F30" s="12"/>
      <c r="G30" s="12"/>
    </row>
    <row r="31" customFormat="false" ht="36.75" hidden="false" customHeight="true" outlineLevel="0" collapsed="false">
      <c r="A31" s="12"/>
      <c r="B31" s="12"/>
      <c r="C31" s="12"/>
      <c r="D31" s="12"/>
      <c r="E31" s="12"/>
      <c r="F31" s="12"/>
      <c r="G31" s="12"/>
    </row>
    <row r="32" customFormat="false" ht="41.25" hidden="false" customHeight="true" outlineLevel="0" collapsed="false">
      <c r="A32" s="12"/>
      <c r="B32" s="12"/>
      <c r="C32" s="12"/>
      <c r="D32" s="12"/>
      <c r="E32" s="12"/>
      <c r="F32" s="12"/>
      <c r="G32" s="12"/>
    </row>
  </sheetData>
  <sheetProtection sheet="true" objects="true" scenarios="true"/>
  <mergeCells count="17">
    <mergeCell ref="A1:G1"/>
    <mergeCell ref="A2:G2"/>
    <mergeCell ref="A4:G4"/>
    <mergeCell ref="C6:G6"/>
    <mergeCell ref="C7:G7"/>
    <mergeCell ref="C8:G8"/>
    <mergeCell ref="C9:G9"/>
    <mergeCell ref="C10:G10"/>
    <mergeCell ref="C11:G11"/>
    <mergeCell ref="A13:G13"/>
    <mergeCell ref="A14:G16"/>
    <mergeCell ref="A18:G18"/>
    <mergeCell ref="A19:G21"/>
    <mergeCell ref="A23:G23"/>
    <mergeCell ref="A24:G26"/>
    <mergeCell ref="A28:G28"/>
    <mergeCell ref="A29:G3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5" activeCellId="0" sqref="C5"/>
    </sheetView>
  </sheetViews>
  <sheetFormatPr defaultColWidth="8.6796875" defaultRowHeight="15" customHeight="false" zeroHeight="false" outlineLevelRow="0" outlineLevelCol="0"/>
  <cols>
    <col collapsed="false" customWidth="true" hidden="false" outlineLevel="0" max="1" min="1" style="1" width="12.1"/>
    <col collapsed="false" customWidth="true" hidden="false" outlineLevel="0" max="2" min="2" style="1" width="24.76"/>
    <col collapsed="false" customWidth="true" hidden="false" outlineLevel="0" max="4" min="3" style="1" width="16"/>
    <col collapsed="false" customWidth="true" hidden="false" outlineLevel="0" max="5" min="5" style="1" width="20.85"/>
    <col collapsed="false" customWidth="true" hidden="false" outlineLevel="0" max="6" min="6" style="1" width="11.12"/>
    <col collapsed="false" customWidth="true" hidden="false" outlineLevel="0" max="7" min="7" style="1" width="8"/>
    <col collapsed="false" customWidth="true" hidden="false" outlineLevel="0" max="8" min="8" style="1" width="18.36"/>
    <col collapsed="false" customWidth="true" hidden="false" outlineLevel="0" max="9" min="9" style="1" width="30"/>
    <col collapsed="false" customWidth="true" hidden="false" outlineLevel="0" max="10" min="10" style="1" width="46"/>
    <col collapsed="false" customWidth="true" hidden="false" outlineLevel="0" max="11" min="11" style="1" width="9"/>
    <col collapsed="false" customWidth="true" hidden="false" outlineLevel="0" max="12" min="12" style="1" width="23"/>
    <col collapsed="false" customWidth="true" hidden="false" outlineLevel="0" max="13" min="13" style="1" width="30"/>
    <col collapsed="false" customWidth="true" hidden="true" outlineLevel="0" max="14" min="14" style="13" width="20"/>
  </cols>
  <sheetData>
    <row r="1" customFormat="false" ht="31.5" hidden="false" customHeight="true" outlineLevel="0" collapsed="false">
      <c r="A1" s="2" t="s">
        <v>29</v>
      </c>
      <c r="B1" s="2"/>
      <c r="C1" s="2"/>
      <c r="D1" s="2"/>
      <c r="E1" s="2"/>
      <c r="F1" s="2"/>
      <c r="G1" s="2"/>
      <c r="H1" s="2"/>
      <c r="I1" s="2"/>
      <c r="J1" s="2"/>
      <c r="K1" s="13"/>
      <c r="L1" s="13"/>
      <c r="M1" s="13"/>
    </row>
    <row r="2" customFormat="false" ht="15" hidden="false" customHeight="true" outlineLevel="0" collapsed="false">
      <c r="A2" s="3" t="s">
        <v>30</v>
      </c>
      <c r="B2" s="3"/>
      <c r="C2" s="3"/>
      <c r="D2" s="3"/>
      <c r="E2" s="3"/>
      <c r="F2" s="3"/>
      <c r="G2" s="3"/>
      <c r="H2" s="3"/>
      <c r="I2" s="3"/>
      <c r="J2" s="3"/>
      <c r="K2" s="13"/>
      <c r="L2" s="13"/>
      <c r="M2" s="13"/>
    </row>
    <row r="3" customFormat="false" ht="15" hidden="false" customHeight="true" outlineLevel="0" collapsed="false">
      <c r="A3" s="4"/>
      <c r="B3" s="4"/>
      <c r="C3" s="4"/>
      <c r="D3" s="4"/>
      <c r="E3" s="4"/>
      <c r="F3" s="4"/>
      <c r="G3" s="4"/>
      <c r="H3" s="4"/>
      <c r="I3" s="4"/>
      <c r="J3" s="4"/>
      <c r="K3" s="4"/>
      <c r="L3" s="4"/>
      <c r="M3" s="4"/>
    </row>
    <row r="4" customFormat="false" ht="15" hidden="false" customHeight="true" outlineLevel="0" collapsed="false">
      <c r="A4" s="14" t="s">
        <v>31</v>
      </c>
      <c r="B4" s="14"/>
      <c r="C4" s="15" t="s">
        <v>32</v>
      </c>
      <c r="D4" s="4"/>
      <c r="E4" s="4"/>
      <c r="F4" s="4"/>
      <c r="G4" s="14" t="s">
        <v>33</v>
      </c>
      <c r="H4" s="14"/>
      <c r="I4" s="14"/>
      <c r="J4" s="14"/>
      <c r="K4" s="16"/>
      <c r="L4" s="4"/>
      <c r="M4" s="4"/>
    </row>
    <row r="5" customFormat="false" ht="15" hidden="false" customHeight="true" outlineLevel="0" collapsed="false">
      <c r="A5" s="17" t="s">
        <v>34</v>
      </c>
      <c r="B5" s="17"/>
      <c r="C5" s="18" t="s">
        <v>35</v>
      </c>
      <c r="D5" s="4"/>
      <c r="E5" s="4"/>
      <c r="F5" s="4"/>
      <c r="G5" s="19" t="s">
        <v>36</v>
      </c>
      <c r="H5" s="19" t="s">
        <v>37</v>
      </c>
      <c r="I5" s="4"/>
      <c r="J5" s="4"/>
      <c r="K5" s="16"/>
      <c r="L5" s="16"/>
      <c r="M5" s="16"/>
    </row>
    <row r="6" customFormat="false" ht="21.75" hidden="false" customHeight="true" outlineLevel="0" collapsed="false">
      <c r="A6" s="17" t="s">
        <v>38</v>
      </c>
      <c r="B6" s="17"/>
      <c r="C6" s="18" t="n">
        <v>3</v>
      </c>
      <c r="D6" s="4"/>
      <c r="E6" s="4"/>
      <c r="F6" s="4"/>
      <c r="G6" s="20" t="s">
        <v>39</v>
      </c>
      <c r="H6" s="21" t="s">
        <v>40</v>
      </c>
      <c r="I6" s="21"/>
      <c r="J6" s="21"/>
      <c r="K6" s="22"/>
      <c r="L6" s="23"/>
      <c r="M6" s="4"/>
    </row>
    <row r="7" customFormat="false" ht="21.75" hidden="false" customHeight="true" outlineLevel="0" collapsed="false">
      <c r="A7" s="17" t="s">
        <v>41</v>
      </c>
      <c r="B7" s="17"/>
      <c r="C7" s="24" t="n">
        <f aca="false">IF(C5="Note sur 10",10,IF(C5="Note sur 20",20,IF(C5="Note sur 100",100,"")))</f>
        <v>20</v>
      </c>
      <c r="D7" s="4"/>
      <c r="E7" s="4"/>
      <c r="F7" s="4"/>
      <c r="G7" s="20" t="s">
        <v>42</v>
      </c>
      <c r="H7" s="21" t="s">
        <v>43</v>
      </c>
      <c r="I7" s="21"/>
      <c r="J7" s="21"/>
      <c r="K7" s="22"/>
      <c r="L7" s="23"/>
      <c r="M7" s="4"/>
    </row>
    <row r="8" customFormat="false" ht="21.75" hidden="false" customHeight="true" outlineLevel="0" collapsed="false">
      <c r="A8" s="4"/>
      <c r="B8" s="4"/>
      <c r="C8" s="4"/>
      <c r="D8" s="4"/>
      <c r="E8" s="4"/>
      <c r="F8" s="4"/>
      <c r="G8" s="20" t="s">
        <v>44</v>
      </c>
      <c r="H8" s="21" t="s">
        <v>45</v>
      </c>
      <c r="I8" s="21"/>
      <c r="J8" s="21"/>
      <c r="K8" s="22"/>
      <c r="L8" s="23"/>
      <c r="M8" s="4"/>
    </row>
    <row r="9" customFormat="false" ht="21.75" hidden="false" customHeight="true" outlineLevel="0" collapsed="false">
      <c r="A9" s="5" t="s">
        <v>46</v>
      </c>
      <c r="B9" s="5"/>
      <c r="C9" s="5"/>
      <c r="D9" s="5"/>
      <c r="E9" s="25" t="s">
        <v>47</v>
      </c>
      <c r="F9" s="4"/>
      <c r="G9" s="20" t="s">
        <v>48</v>
      </c>
      <c r="H9" s="21" t="s">
        <v>49</v>
      </c>
      <c r="I9" s="21"/>
      <c r="J9" s="21"/>
      <c r="K9" s="22"/>
      <c r="L9" s="23"/>
      <c r="M9" s="4"/>
    </row>
    <row r="10" customFormat="false" ht="21.75" hidden="false" customHeight="true" outlineLevel="0" collapsed="false">
      <c r="A10" s="19" t="s">
        <v>36</v>
      </c>
      <c r="B10" s="19" t="s">
        <v>50</v>
      </c>
      <c r="C10" s="19" t="s">
        <v>51</v>
      </c>
      <c r="D10" s="19" t="s">
        <v>52</v>
      </c>
      <c r="E10" s="25"/>
      <c r="F10" s="4"/>
      <c r="G10" s="20" t="s">
        <v>53</v>
      </c>
      <c r="H10" s="21" t="s">
        <v>54</v>
      </c>
      <c r="I10" s="21"/>
      <c r="J10" s="21"/>
      <c r="K10" s="22"/>
      <c r="L10" s="23"/>
      <c r="M10" s="4"/>
    </row>
    <row r="11" customFormat="false" ht="21.75" hidden="false" customHeight="true" outlineLevel="0" collapsed="false">
      <c r="A11" s="26" t="s">
        <v>55</v>
      </c>
      <c r="B11" s="26" t="s">
        <v>56</v>
      </c>
      <c r="C11" s="27" t="n">
        <v>0</v>
      </c>
      <c r="D11" s="27" t="n">
        <v>49.99</v>
      </c>
      <c r="E11" s="28" t="n">
        <f aca="false">IF(COUNT(C11:D11)&lt;2,"",AVERAGE(C11:D11))</f>
        <v>24.995</v>
      </c>
      <c r="F11" s="4"/>
      <c r="G11" s="20" t="s">
        <v>57</v>
      </c>
      <c r="H11" s="21" t="s">
        <v>58</v>
      </c>
      <c r="I11" s="21"/>
      <c r="J11" s="21"/>
      <c r="K11" s="22"/>
      <c r="L11" s="23"/>
      <c r="M11" s="4"/>
    </row>
    <row r="12" customFormat="false" ht="21.75" hidden="false" customHeight="true" outlineLevel="0" collapsed="false">
      <c r="A12" s="26" t="s">
        <v>59</v>
      </c>
      <c r="B12" s="26" t="s">
        <v>60</v>
      </c>
      <c r="C12" s="27" t="n">
        <v>50</v>
      </c>
      <c r="D12" s="27" t="n">
        <v>79.99</v>
      </c>
      <c r="E12" s="28" t="n">
        <f aca="false">IF(COUNT(C12:D12)&lt;2,"",AVERAGE(C12:D12))</f>
        <v>64.995</v>
      </c>
      <c r="F12" s="4"/>
      <c r="G12" s="20" t="s">
        <v>61</v>
      </c>
      <c r="H12" s="21" t="s">
        <v>62</v>
      </c>
      <c r="I12" s="21"/>
      <c r="J12" s="21"/>
      <c r="K12" s="4"/>
      <c r="L12" s="4"/>
      <c r="M12" s="4"/>
    </row>
    <row r="13" customFormat="false" ht="21.75" hidden="false" customHeight="true" outlineLevel="0" collapsed="false">
      <c r="A13" s="26" t="s">
        <v>63</v>
      </c>
      <c r="B13" s="26" t="s">
        <v>64</v>
      </c>
      <c r="C13" s="27" t="n">
        <v>80</v>
      </c>
      <c r="D13" s="27" t="n">
        <v>100</v>
      </c>
      <c r="E13" s="28" t="n">
        <f aca="false">IF(COUNT(C13:D13)&lt;2,"",AVERAGE(C13:D13))</f>
        <v>90</v>
      </c>
      <c r="F13" s="4"/>
      <c r="G13" s="20" t="s">
        <v>65</v>
      </c>
      <c r="H13" s="21" t="s">
        <v>66</v>
      </c>
      <c r="I13" s="21"/>
      <c r="J13" s="21"/>
      <c r="K13" s="4"/>
      <c r="L13" s="4"/>
      <c r="M13" s="4"/>
    </row>
    <row r="14" customFormat="false" ht="21.75" hidden="false" customHeight="true" outlineLevel="0" collapsed="false">
      <c r="A14" s="26"/>
      <c r="B14" s="26"/>
      <c r="C14" s="27"/>
      <c r="D14" s="27"/>
      <c r="E14" s="28" t="str">
        <f aca="false">IF(COUNT(C14:D14)&lt;2,"",AVERAGE(C14:D14))</f>
        <v/>
      </c>
      <c r="F14" s="4"/>
      <c r="G14" s="20" t="s">
        <v>67</v>
      </c>
      <c r="H14" s="21" t="s">
        <v>68</v>
      </c>
      <c r="I14" s="21"/>
      <c r="J14" s="21"/>
      <c r="K14" s="29"/>
      <c r="L14" s="4"/>
      <c r="M14" s="4"/>
    </row>
    <row r="15" customFormat="false" ht="21.75" hidden="false" customHeight="true" outlineLevel="0" collapsed="false">
      <c r="A15" s="26"/>
      <c r="B15" s="26"/>
      <c r="C15" s="27"/>
      <c r="D15" s="27"/>
      <c r="E15" s="28" t="str">
        <f aca="false">IF(COUNT(C15:D15)&lt;2,"",AVERAGE(C15:D15))</f>
        <v/>
      </c>
      <c r="F15" s="4"/>
      <c r="G15" s="20" t="s">
        <v>69</v>
      </c>
      <c r="H15" s="21" t="s">
        <v>70</v>
      </c>
      <c r="I15" s="21"/>
      <c r="J15" s="21"/>
      <c r="K15" s="4"/>
      <c r="L15" s="4"/>
      <c r="M15" s="4"/>
    </row>
    <row r="16" customFormat="false" ht="21.75" hidden="false" customHeight="true" outlineLevel="0" collapsed="false">
      <c r="A16" s="26"/>
      <c r="B16" s="26"/>
      <c r="C16" s="27"/>
      <c r="D16" s="27"/>
      <c r="E16" s="28" t="str">
        <f aca="false">IF(COUNT(C16:D16)&lt;2,"",AVERAGE(C16:D16))</f>
        <v/>
      </c>
      <c r="F16" s="4"/>
      <c r="G16" s="4"/>
      <c r="H16" s="4"/>
      <c r="I16" s="4"/>
      <c r="J16" s="4"/>
      <c r="K16" s="4"/>
      <c r="L16" s="4"/>
      <c r="M16" s="4"/>
    </row>
    <row r="17" customFormat="false" ht="15" hidden="false" customHeight="true" outlineLevel="0" collapsed="false">
      <c r="A17" s="4"/>
      <c r="B17" s="4"/>
      <c r="C17" s="4"/>
      <c r="D17" s="4"/>
      <c r="E17" s="4"/>
      <c r="F17" s="4"/>
      <c r="G17" s="14" t="s">
        <v>71</v>
      </c>
      <c r="H17" s="14"/>
      <c r="I17" s="14"/>
      <c r="J17" s="14"/>
      <c r="K17" s="4"/>
      <c r="L17" s="4"/>
      <c r="M17" s="4"/>
    </row>
    <row r="18" customFormat="false" ht="15" hidden="false" customHeight="true" outlineLevel="0" collapsed="false">
      <c r="A18" s="11" t="s">
        <v>72</v>
      </c>
      <c r="B18" s="11"/>
      <c r="C18" s="11"/>
      <c r="D18" s="11"/>
      <c r="E18" s="11"/>
      <c r="F18" s="4"/>
      <c r="G18" s="6" t="s">
        <v>73</v>
      </c>
      <c r="H18" s="6" t="s">
        <v>74</v>
      </c>
      <c r="I18" s="6" t="s">
        <v>75</v>
      </c>
      <c r="J18" s="6" t="s">
        <v>76</v>
      </c>
      <c r="K18" s="29"/>
      <c r="L18" s="4"/>
      <c r="M18" s="4"/>
    </row>
    <row r="19" customFormat="false" ht="30" hidden="false" customHeight="true" outlineLevel="0" collapsed="false">
      <c r="A19" s="11"/>
      <c r="B19" s="11"/>
      <c r="C19" s="11"/>
      <c r="D19" s="11"/>
      <c r="E19" s="11"/>
      <c r="F19" s="4"/>
      <c r="G19" s="22" t="n">
        <v>1</v>
      </c>
      <c r="H19" s="18" t="s">
        <v>39</v>
      </c>
      <c r="I19" s="30" t="str">
        <f aca="false">IF(H19="","",IFERROR(INDEX($H$6:$H$15,MATCH(H19,$G$6:$G$15,0)),""))</f>
        <v>Français</v>
      </c>
      <c r="J19" s="31" t="s">
        <v>77</v>
      </c>
      <c r="K19" s="4"/>
      <c r="L19" s="4"/>
      <c r="M19" s="4"/>
    </row>
    <row r="20" customFormat="false" ht="30" hidden="false" customHeight="true" outlineLevel="0" collapsed="false">
      <c r="A20" s="11"/>
      <c r="B20" s="11"/>
      <c r="C20" s="11"/>
      <c r="D20" s="11"/>
      <c r="E20" s="11"/>
      <c r="F20" s="4"/>
      <c r="G20" s="22" t="n">
        <v>2</v>
      </c>
      <c r="H20" s="18" t="s">
        <v>39</v>
      </c>
      <c r="I20" s="30" t="str">
        <f aca="false">IF(H20="","",IFERROR(INDEX($H$6:$H$15,MATCH(H20,$G$6:$G$15,0)),""))</f>
        <v>Français</v>
      </c>
      <c r="J20" s="31" t="s">
        <v>78</v>
      </c>
      <c r="K20" s="4"/>
      <c r="L20" s="4"/>
      <c r="M20" s="4"/>
    </row>
    <row r="21" customFormat="false" ht="30" hidden="false" customHeight="true" outlineLevel="0" collapsed="false">
      <c r="A21" s="4"/>
      <c r="B21" s="4"/>
      <c r="C21" s="4"/>
      <c r="D21" s="4"/>
      <c r="E21" s="4"/>
      <c r="F21" s="4"/>
      <c r="G21" s="22" t="n">
        <v>3</v>
      </c>
      <c r="H21" s="18" t="s">
        <v>39</v>
      </c>
      <c r="I21" s="30" t="str">
        <f aca="false">IF(H21="","",IFERROR(INDEX($H$6:$H$15,MATCH(H21,$G$6:$G$15,0)),""))</f>
        <v>Français</v>
      </c>
      <c r="J21" s="31" t="s">
        <v>79</v>
      </c>
      <c r="K21" s="4"/>
      <c r="L21" s="4"/>
      <c r="M21" s="4"/>
    </row>
    <row r="22" customFormat="false" ht="18" hidden="false" customHeight="true" outlineLevel="0" collapsed="false">
      <c r="A22" s="5" t="s">
        <v>80</v>
      </c>
      <c r="B22" s="5"/>
      <c r="C22" s="5"/>
      <c r="D22" s="5"/>
      <c r="E22" s="5"/>
      <c r="F22" s="4"/>
      <c r="G22" s="22" t="n">
        <v>4</v>
      </c>
      <c r="H22" s="18" t="s">
        <v>39</v>
      </c>
      <c r="I22" s="30" t="str">
        <f aca="false">IF(H22="","",IFERROR(INDEX($H$6:$H$15,MATCH(H22,$G$6:$G$15,0)),""))</f>
        <v>Français</v>
      </c>
      <c r="J22" s="31" t="s">
        <v>81</v>
      </c>
      <c r="K22" s="4"/>
      <c r="L22" s="4"/>
      <c r="M22" s="4"/>
    </row>
    <row r="23" customFormat="false" ht="18" hidden="false" customHeight="true" outlineLevel="0" collapsed="false">
      <c r="A23" s="19" t="s">
        <v>36</v>
      </c>
      <c r="B23" s="32" t="s">
        <v>82</v>
      </c>
      <c r="C23" s="32"/>
      <c r="D23" s="32"/>
      <c r="E23" s="32"/>
      <c r="F23" s="4"/>
      <c r="G23" s="22" t="n">
        <v>5</v>
      </c>
      <c r="H23" s="18" t="s">
        <v>42</v>
      </c>
      <c r="I23" s="30" t="str">
        <f aca="false">IF(H23="","",IFERROR(INDEX($H$6:$H$15,MATCH(H23,$G$6:$G$15,0)),""))</f>
        <v>Mathématiques</v>
      </c>
      <c r="J23" s="31" t="s">
        <v>83</v>
      </c>
      <c r="K23" s="4"/>
      <c r="L23" s="4"/>
      <c r="M23" s="4"/>
    </row>
    <row r="24" customFormat="false" ht="19.5" hidden="false" customHeight="true" outlineLevel="0" collapsed="false">
      <c r="A24" s="33" t="s">
        <v>84</v>
      </c>
      <c r="B24" s="34" t="s">
        <v>85</v>
      </c>
      <c r="C24" s="34"/>
      <c r="D24" s="34"/>
      <c r="E24" s="34"/>
      <c r="F24" s="4"/>
      <c r="G24" s="22" t="n">
        <v>6</v>
      </c>
      <c r="H24" s="18" t="s">
        <v>42</v>
      </c>
      <c r="I24" s="30" t="str">
        <f aca="false">IF(H24="","",IFERROR(INDEX($H$6:$H$15,MATCH(H24,$G$6:$G$15,0)),""))</f>
        <v>Mathématiques</v>
      </c>
      <c r="J24" s="31" t="s">
        <v>86</v>
      </c>
      <c r="K24" s="4"/>
      <c r="L24" s="4"/>
      <c r="M24" s="4"/>
      <c r="N24" s="13" t="str">
        <f aca="false">IF(B24="","",A24&amp;" – "&amp;B24)</f>
        <v>G1 – Reprise immédiate</v>
      </c>
    </row>
    <row r="25" customFormat="false" ht="19.5" hidden="false" customHeight="true" outlineLevel="0" collapsed="false">
      <c r="A25" s="33" t="s">
        <v>87</v>
      </c>
      <c r="B25" s="21" t="s">
        <v>88</v>
      </c>
      <c r="C25" s="21"/>
      <c r="D25" s="21"/>
      <c r="E25" s="21"/>
      <c r="F25" s="4"/>
      <c r="G25" s="22" t="n">
        <v>7</v>
      </c>
      <c r="H25" s="18" t="s">
        <v>42</v>
      </c>
      <c r="I25" s="30" t="str">
        <f aca="false">IF(H25="","",IFERROR(INDEX($H$6:$H$15,MATCH(H25,$G$6:$G$15,0)),""))</f>
        <v>Mathématiques</v>
      </c>
      <c r="J25" s="31" t="s">
        <v>89</v>
      </c>
      <c r="K25" s="4"/>
      <c r="L25" s="4"/>
      <c r="M25" s="4"/>
      <c r="N25" s="13" t="str">
        <f aca="false">IF(B25="","",A25&amp;" – "&amp;B25)</f>
        <v>G2 – À consolider</v>
      </c>
    </row>
    <row r="26" customFormat="false" ht="19.5" hidden="false" customHeight="true" outlineLevel="0" collapsed="false">
      <c r="A26" s="33" t="s">
        <v>90</v>
      </c>
      <c r="B26" s="21" t="s">
        <v>91</v>
      </c>
      <c r="C26" s="21"/>
      <c r="D26" s="21"/>
      <c r="E26" s="21"/>
      <c r="F26" s="4"/>
      <c r="G26" s="22" t="n">
        <v>8</v>
      </c>
      <c r="H26" s="18" t="s">
        <v>42</v>
      </c>
      <c r="I26" s="30" t="str">
        <f aca="false">IF(H26="","",IFERROR(INDEX($H$6:$H$15,MATCH(H26,$G$6:$G$15,0)),""))</f>
        <v>Mathématiques</v>
      </c>
      <c r="J26" s="31" t="s">
        <v>92</v>
      </c>
      <c r="K26" s="4"/>
      <c r="L26" s="4"/>
      <c r="M26" s="4"/>
      <c r="N26" s="13" t="str">
        <f aca="false">IF(B26="","",A26&amp;" – "&amp;B26)</f>
        <v>G3 – En bonne voie</v>
      </c>
    </row>
    <row r="27" customFormat="false" ht="19.5" hidden="false" customHeight="true" outlineLevel="0" collapsed="false">
      <c r="A27" s="33" t="s">
        <v>93</v>
      </c>
      <c r="B27" s="21" t="s">
        <v>94</v>
      </c>
      <c r="C27" s="21"/>
      <c r="D27" s="21"/>
      <c r="E27" s="21"/>
      <c r="F27" s="4"/>
      <c r="G27" s="22" t="n">
        <v>9</v>
      </c>
      <c r="H27" s="18" t="s">
        <v>42</v>
      </c>
      <c r="I27" s="30" t="str">
        <f aca="false">IF(H27="","",IFERROR(INDEX($H$6:$H$15,MATCH(H27,$G$6:$G$15,0)),""))</f>
        <v>Mathématiques</v>
      </c>
      <c r="J27" s="31" t="s">
        <v>95</v>
      </c>
      <c r="K27" s="4"/>
      <c r="L27" s="4"/>
      <c r="M27" s="4"/>
      <c r="N27" s="13" t="str">
        <f aca="false">IF(B27="","",A27&amp;" – "&amp;B27)</f>
        <v>G4 – Maîtrisé</v>
      </c>
    </row>
    <row r="28" customFormat="false" ht="19.5" hidden="false" customHeight="true" outlineLevel="0" collapsed="false">
      <c r="A28" s="33" t="s">
        <v>96</v>
      </c>
      <c r="B28" s="21" t="s">
        <v>97</v>
      </c>
      <c r="C28" s="21"/>
      <c r="D28" s="21"/>
      <c r="E28" s="21"/>
      <c r="F28" s="4"/>
      <c r="G28" s="22" t="n">
        <v>10</v>
      </c>
      <c r="H28" s="18" t="s">
        <v>42</v>
      </c>
      <c r="I28" s="30" t="str">
        <f aca="false">IF(H28="","",IFERROR(INDEX($H$6:$H$15,MATCH(H28,$G$6:$G$15,0)),""))</f>
        <v>Mathématiques</v>
      </c>
      <c r="J28" s="31" t="s">
        <v>98</v>
      </c>
      <c r="K28" s="4"/>
      <c r="L28" s="4"/>
      <c r="M28" s="4"/>
      <c r="N28" s="13" t="str">
        <f aca="false">IF(B28="","",A28&amp;" – "&amp;B28)</f>
        <v>G5 – Approfondissement</v>
      </c>
    </row>
    <row r="29" customFormat="false" ht="19.5" hidden="false" customHeight="true" outlineLevel="0" collapsed="false">
      <c r="A29" s="33" t="s">
        <v>99</v>
      </c>
      <c r="B29" s="21" t="s">
        <v>70</v>
      </c>
      <c r="C29" s="21"/>
      <c r="D29" s="21"/>
      <c r="E29" s="21"/>
      <c r="F29" s="4"/>
      <c r="G29" s="22" t="n">
        <v>11</v>
      </c>
      <c r="H29" s="18" t="s">
        <v>44</v>
      </c>
      <c r="I29" s="30" t="str">
        <f aca="false">IF(H29="","",IFERROR(INDEX($H$6:$H$15,MATCH(H29,$G$6:$G$15,0)),""))</f>
        <v>Questionner le monde / Sciences</v>
      </c>
      <c r="J29" s="31" t="s">
        <v>100</v>
      </c>
      <c r="K29" s="4"/>
      <c r="L29" s="4"/>
      <c r="M29" s="4"/>
      <c r="N29" s="13" t="str">
        <f aca="false">IF(B29="","",A29&amp;" – "&amp;B29)</f>
        <v>G6 – Autre</v>
      </c>
    </row>
    <row r="30" customFormat="false" ht="30" hidden="false" customHeight="true" outlineLevel="0" collapsed="false">
      <c r="A30" s="4"/>
      <c r="B30" s="4"/>
      <c r="C30" s="4"/>
      <c r="D30" s="4"/>
      <c r="E30" s="4"/>
      <c r="F30" s="4"/>
      <c r="G30" s="22" t="n">
        <v>12</v>
      </c>
      <c r="H30" s="18" t="s">
        <v>44</v>
      </c>
      <c r="I30" s="30" t="str">
        <f aca="false">IF(H30="","",IFERROR(INDEX($H$6:$H$15,MATCH(H30,$G$6:$G$15,0)),""))</f>
        <v>Questionner le monde / Sciences</v>
      </c>
      <c r="J30" s="31" t="s">
        <v>101</v>
      </c>
      <c r="K30" s="4"/>
      <c r="L30" s="4"/>
      <c r="M30" s="4"/>
    </row>
    <row r="31" customFormat="false" ht="19.5" hidden="false" customHeight="true" outlineLevel="0" collapsed="false">
      <c r="A31" s="11" t="s">
        <v>102</v>
      </c>
      <c r="B31" s="11"/>
      <c r="C31" s="11"/>
      <c r="D31" s="11"/>
      <c r="E31" s="11"/>
      <c r="F31" s="4"/>
      <c r="G31" s="22" t="n">
        <v>13</v>
      </c>
      <c r="H31" s="18" t="s">
        <v>48</v>
      </c>
      <c r="I31" s="30" t="str">
        <f aca="false">IF(H31="","",IFERROR(INDEX($H$6:$H$15,MATCH(H31,$G$6:$G$15,0)),""))</f>
        <v>Histoire-Géographie</v>
      </c>
      <c r="J31" s="31" t="s">
        <v>103</v>
      </c>
      <c r="K31" s="4"/>
      <c r="L31" s="4"/>
      <c r="M31" s="4"/>
    </row>
    <row r="32" customFormat="false" ht="19.5" hidden="false" customHeight="true" outlineLevel="0" collapsed="false">
      <c r="A32" s="11"/>
      <c r="B32" s="11"/>
      <c r="C32" s="11"/>
      <c r="D32" s="11"/>
      <c r="E32" s="11"/>
      <c r="F32" s="4"/>
      <c r="G32" s="22" t="n">
        <v>14</v>
      </c>
      <c r="H32" s="18" t="s">
        <v>53</v>
      </c>
      <c r="I32" s="30" t="str">
        <f aca="false">IF(H32="","",IFERROR(INDEX($H$6:$H$15,MATCH(H32,$G$6:$G$15,0)),""))</f>
        <v>EMC</v>
      </c>
      <c r="J32" s="31" t="s">
        <v>104</v>
      </c>
      <c r="K32" s="4"/>
      <c r="L32" s="4"/>
      <c r="M32" s="4"/>
    </row>
    <row r="33" customFormat="false" ht="19.5" hidden="false" customHeight="true" outlineLevel="0" collapsed="false">
      <c r="A33" s="11"/>
      <c r="B33" s="11"/>
      <c r="C33" s="11"/>
      <c r="D33" s="11"/>
      <c r="E33" s="11"/>
      <c r="F33" s="4"/>
      <c r="G33" s="22" t="n">
        <v>15</v>
      </c>
      <c r="H33" s="18" t="s">
        <v>57</v>
      </c>
      <c r="I33" s="30" t="str">
        <f aca="false">IF(H33="","",IFERROR(INDEX($H$6:$H$15,MATCH(H33,$G$6:$G$15,0)),""))</f>
        <v>Langues vivantes</v>
      </c>
      <c r="J33" s="31" t="s">
        <v>105</v>
      </c>
      <c r="K33" s="4"/>
      <c r="L33" s="4"/>
      <c r="M33" s="4"/>
    </row>
    <row r="34" customFormat="false" ht="30" hidden="false" customHeight="true" outlineLevel="0" collapsed="false">
      <c r="A34" s="4"/>
      <c r="B34" s="4"/>
      <c r="C34" s="4"/>
      <c r="D34" s="4"/>
      <c r="E34" s="4"/>
      <c r="F34" s="4"/>
      <c r="G34" s="22" t="n">
        <v>16</v>
      </c>
      <c r="H34" s="18" t="s">
        <v>57</v>
      </c>
      <c r="I34" s="30" t="str">
        <f aca="false">IF(H34="","",IFERROR(INDEX($H$6:$H$15,MATCH(H34,$G$6:$G$15,0)),""))</f>
        <v>Langues vivantes</v>
      </c>
      <c r="J34" s="31" t="s">
        <v>106</v>
      </c>
      <c r="K34" s="4"/>
      <c r="L34" s="4"/>
      <c r="M34" s="4"/>
    </row>
    <row r="35" customFormat="false" ht="30" hidden="false" customHeight="true" outlineLevel="0" collapsed="false">
      <c r="A35" s="4"/>
      <c r="B35" s="4"/>
      <c r="C35" s="4"/>
      <c r="D35" s="4"/>
      <c r="E35" s="4"/>
      <c r="F35" s="4"/>
      <c r="G35" s="22" t="n">
        <v>17</v>
      </c>
      <c r="H35" s="18" t="s">
        <v>61</v>
      </c>
      <c r="I35" s="30" t="str">
        <f aca="false">IF(H35="","",IFERROR(INDEX($H$6:$H$15,MATCH(H35,$G$6:$G$15,0)),""))</f>
        <v>EPS</v>
      </c>
      <c r="J35" s="31" t="s">
        <v>107</v>
      </c>
      <c r="K35" s="4"/>
      <c r="L35" s="4"/>
      <c r="M35" s="4"/>
    </row>
    <row r="36" customFormat="false" ht="30" hidden="false" customHeight="true" outlineLevel="0" collapsed="false">
      <c r="A36" s="4"/>
      <c r="B36" s="4"/>
      <c r="C36" s="4"/>
      <c r="D36" s="4"/>
      <c r="E36" s="4"/>
      <c r="F36" s="4"/>
      <c r="G36" s="22" t="n">
        <v>18</v>
      </c>
      <c r="H36" s="18" t="s">
        <v>65</v>
      </c>
      <c r="I36" s="30" t="str">
        <f aca="false">IF(H36="","",IFERROR(INDEX($H$6:$H$15,MATCH(H36,$G$6:$G$15,0)),""))</f>
        <v>Arts plastiques</v>
      </c>
      <c r="J36" s="31" t="s">
        <v>108</v>
      </c>
      <c r="K36" s="4"/>
      <c r="L36" s="4"/>
      <c r="M36" s="4"/>
    </row>
    <row r="37" customFormat="false" ht="30" hidden="false" customHeight="true" outlineLevel="0" collapsed="false">
      <c r="A37" s="4"/>
      <c r="B37" s="4"/>
      <c r="C37" s="4"/>
      <c r="D37" s="4"/>
      <c r="E37" s="4"/>
      <c r="F37" s="4"/>
      <c r="G37" s="22" t="n">
        <v>19</v>
      </c>
      <c r="H37" s="18" t="s">
        <v>67</v>
      </c>
      <c r="I37" s="30" t="str">
        <f aca="false">IF(H37="","",IFERROR(INDEX($H$6:$H$15,MATCH(H37,$G$6:$G$15,0)),""))</f>
        <v>Éducation musicale</v>
      </c>
      <c r="J37" s="31" t="s">
        <v>109</v>
      </c>
      <c r="K37" s="4"/>
      <c r="L37" s="4"/>
      <c r="M37" s="4"/>
    </row>
    <row r="38" customFormat="false" ht="30" hidden="false" customHeight="true" outlineLevel="0" collapsed="false">
      <c r="A38" s="4"/>
      <c r="B38" s="4"/>
      <c r="C38" s="4"/>
      <c r="D38" s="4"/>
      <c r="E38" s="4"/>
      <c r="F38" s="4"/>
      <c r="G38" s="22" t="n">
        <v>20</v>
      </c>
      <c r="H38" s="18" t="s">
        <v>69</v>
      </c>
      <c r="I38" s="30" t="str">
        <f aca="false">IF(H38="","",IFERROR(INDEX($H$6:$H$15,MATCH(H38,$G$6:$G$15,0)),""))</f>
        <v>Autre</v>
      </c>
      <c r="J38" s="31" t="s">
        <v>110</v>
      </c>
      <c r="K38" s="4"/>
      <c r="L38" s="4"/>
      <c r="M38" s="4"/>
    </row>
    <row r="39" customFormat="false" ht="30" hidden="false" customHeight="true" outlineLevel="0" collapsed="false">
      <c r="A39" s="4"/>
      <c r="B39" s="4"/>
      <c r="C39" s="4"/>
      <c r="D39" s="4"/>
      <c r="E39" s="4"/>
      <c r="F39" s="4"/>
      <c r="G39" s="22" t="n">
        <v>21</v>
      </c>
      <c r="H39" s="18"/>
      <c r="I39" s="30" t="str">
        <f aca="false">IF(H39="","",IFERROR(INDEX($H$6:$H$15,MATCH(H39,$G$6:$G$15,0)),""))</f>
        <v/>
      </c>
      <c r="J39" s="31"/>
      <c r="K39" s="4"/>
      <c r="L39" s="4"/>
      <c r="M39" s="4"/>
    </row>
    <row r="40" customFormat="false" ht="30" hidden="false" customHeight="true" outlineLevel="0" collapsed="false">
      <c r="A40" s="4"/>
      <c r="B40" s="4"/>
      <c r="C40" s="4"/>
      <c r="D40" s="4"/>
      <c r="E40" s="4"/>
      <c r="F40" s="4"/>
      <c r="G40" s="22" t="n">
        <v>22</v>
      </c>
      <c r="H40" s="18"/>
      <c r="I40" s="30" t="str">
        <f aca="false">IF(H40="","",IFERROR(INDEX($H$6:$H$15,MATCH(H40,$G$6:$G$15,0)),""))</f>
        <v/>
      </c>
      <c r="J40" s="31"/>
      <c r="K40" s="4"/>
      <c r="L40" s="4"/>
      <c r="M40" s="4"/>
    </row>
    <row r="41" customFormat="false" ht="30" hidden="false" customHeight="true" outlineLevel="0" collapsed="false">
      <c r="A41" s="4"/>
      <c r="B41" s="4"/>
      <c r="C41" s="4"/>
      <c r="D41" s="4"/>
      <c r="E41" s="4"/>
      <c r="F41" s="4"/>
      <c r="G41" s="22" t="n">
        <v>23</v>
      </c>
      <c r="H41" s="18"/>
      <c r="I41" s="30" t="str">
        <f aca="false">IF(H41="","",IFERROR(INDEX($H$6:$H$15,MATCH(H41,$G$6:$G$15,0)),""))</f>
        <v/>
      </c>
      <c r="J41" s="31"/>
      <c r="K41" s="4"/>
      <c r="L41" s="4"/>
      <c r="M41" s="4"/>
    </row>
    <row r="42" customFormat="false" ht="30" hidden="false" customHeight="true" outlineLevel="0" collapsed="false">
      <c r="A42" s="4"/>
      <c r="B42" s="4"/>
      <c r="C42" s="4"/>
      <c r="D42" s="4"/>
      <c r="E42" s="4"/>
      <c r="F42" s="4"/>
      <c r="G42" s="22" t="n">
        <v>24</v>
      </c>
      <c r="H42" s="18"/>
      <c r="I42" s="30" t="str">
        <f aca="false">IF(H42="","",IFERROR(INDEX($H$6:$H$15,MATCH(H42,$G$6:$G$15,0)),""))</f>
        <v/>
      </c>
      <c r="J42" s="31"/>
      <c r="K42" s="4"/>
      <c r="L42" s="4"/>
      <c r="M42" s="4"/>
    </row>
    <row r="43" customFormat="false" ht="30" hidden="false" customHeight="true" outlineLevel="0" collapsed="false">
      <c r="A43" s="4"/>
      <c r="B43" s="4"/>
      <c r="C43" s="4"/>
      <c r="D43" s="4"/>
      <c r="E43" s="4"/>
      <c r="F43" s="4"/>
      <c r="G43" s="22" t="n">
        <v>25</v>
      </c>
      <c r="H43" s="18"/>
      <c r="I43" s="30" t="str">
        <f aca="false">IF(H43="","",IFERROR(INDEX($H$6:$H$15,MATCH(H43,$G$6:$G$15,0)),""))</f>
        <v/>
      </c>
      <c r="J43" s="31"/>
      <c r="K43" s="4"/>
      <c r="L43" s="4"/>
      <c r="M43" s="4"/>
    </row>
    <row r="44" customFormat="false" ht="30" hidden="false" customHeight="true" outlineLevel="0" collapsed="false">
      <c r="A44" s="4"/>
      <c r="B44" s="4"/>
      <c r="C44" s="4"/>
      <c r="D44" s="4"/>
      <c r="E44" s="4"/>
      <c r="F44" s="4"/>
      <c r="G44" s="22" t="n">
        <v>26</v>
      </c>
      <c r="H44" s="18"/>
      <c r="I44" s="30" t="str">
        <f aca="false">IF(H44="","",IFERROR(INDEX($H$6:$H$15,MATCH(H44,$G$6:$G$15,0)),""))</f>
        <v/>
      </c>
      <c r="J44" s="31"/>
      <c r="K44" s="4"/>
      <c r="L44" s="4"/>
      <c r="M44" s="4"/>
    </row>
    <row r="45" customFormat="false" ht="30" hidden="false" customHeight="true" outlineLevel="0" collapsed="false">
      <c r="A45" s="4"/>
      <c r="B45" s="4"/>
      <c r="C45" s="4"/>
      <c r="D45" s="4"/>
      <c r="E45" s="4"/>
      <c r="F45" s="4"/>
      <c r="G45" s="22" t="n">
        <v>27</v>
      </c>
      <c r="H45" s="18"/>
      <c r="I45" s="30" t="str">
        <f aca="false">IF(H45="","",IFERROR(INDEX($H$6:$H$15,MATCH(H45,$G$6:$G$15,0)),""))</f>
        <v/>
      </c>
      <c r="J45" s="31"/>
      <c r="K45" s="4"/>
      <c r="L45" s="4"/>
      <c r="M45" s="4"/>
    </row>
    <row r="46" customFormat="false" ht="30" hidden="false" customHeight="true" outlineLevel="0" collapsed="false">
      <c r="A46" s="4"/>
      <c r="B46" s="4"/>
      <c r="C46" s="4"/>
      <c r="D46" s="4"/>
      <c r="E46" s="4"/>
      <c r="F46" s="4"/>
      <c r="G46" s="22" t="n">
        <v>28</v>
      </c>
      <c r="H46" s="18"/>
      <c r="I46" s="30" t="str">
        <f aca="false">IF(H46="","",IFERROR(INDEX($H$6:$H$15,MATCH(H46,$G$6:$G$15,0)),""))</f>
        <v/>
      </c>
      <c r="J46" s="31"/>
      <c r="K46" s="4"/>
      <c r="L46" s="4"/>
      <c r="M46" s="4"/>
    </row>
    <row r="47" customFormat="false" ht="30" hidden="false" customHeight="true" outlineLevel="0" collapsed="false">
      <c r="A47" s="4"/>
      <c r="B47" s="4"/>
      <c r="C47" s="4"/>
      <c r="D47" s="4"/>
      <c r="E47" s="4"/>
      <c r="F47" s="4"/>
      <c r="G47" s="22" t="n">
        <v>29</v>
      </c>
      <c r="H47" s="18"/>
      <c r="I47" s="30" t="str">
        <f aca="false">IF(H47="","",IFERROR(INDEX($H$6:$H$15,MATCH(H47,$G$6:$G$15,0)),""))</f>
        <v/>
      </c>
      <c r="J47" s="31"/>
      <c r="K47" s="4"/>
      <c r="L47" s="4"/>
      <c r="M47" s="4"/>
    </row>
    <row r="48" customFormat="false" ht="30" hidden="false" customHeight="true" outlineLevel="0" collapsed="false">
      <c r="A48" s="4"/>
      <c r="B48" s="4"/>
      <c r="C48" s="4"/>
      <c r="D48" s="4"/>
      <c r="E48" s="4"/>
      <c r="F48" s="4"/>
      <c r="G48" s="22" t="n">
        <v>30</v>
      </c>
      <c r="H48" s="18"/>
      <c r="I48" s="30" t="str">
        <f aca="false">IF(H48="","",IFERROR(INDEX($H$6:$H$15,MATCH(H48,$G$6:$G$15,0)),""))</f>
        <v/>
      </c>
      <c r="J48" s="31"/>
      <c r="K48" s="4"/>
      <c r="L48" s="4"/>
      <c r="M48" s="4"/>
    </row>
    <row r="49" customFormat="false" ht="30" hidden="false" customHeight="true" outlineLevel="0" collapsed="false">
      <c r="A49" s="4"/>
      <c r="B49" s="4"/>
      <c r="C49" s="4"/>
      <c r="D49" s="4"/>
      <c r="E49" s="4"/>
      <c r="F49" s="4"/>
      <c r="G49" s="22" t="n">
        <v>31</v>
      </c>
      <c r="H49" s="18"/>
      <c r="I49" s="30" t="str">
        <f aca="false">IF(H49="","",IFERROR(INDEX($H$6:$H$15,MATCH(H49,$G$6:$G$15,0)),""))</f>
        <v/>
      </c>
      <c r="J49" s="31"/>
      <c r="K49" s="4"/>
      <c r="L49" s="4"/>
      <c r="M49" s="4"/>
    </row>
    <row r="50" customFormat="false" ht="30" hidden="false" customHeight="true" outlineLevel="0" collapsed="false">
      <c r="A50" s="4"/>
      <c r="B50" s="4"/>
      <c r="C50" s="4"/>
      <c r="D50" s="4"/>
      <c r="E50" s="4"/>
      <c r="F50" s="4"/>
      <c r="G50" s="22" t="n">
        <v>32</v>
      </c>
      <c r="H50" s="18"/>
      <c r="I50" s="30" t="str">
        <f aca="false">IF(H50="","",IFERROR(INDEX($H$6:$H$15,MATCH(H50,$G$6:$G$15,0)),""))</f>
        <v/>
      </c>
      <c r="J50" s="31"/>
      <c r="K50" s="4"/>
      <c r="L50" s="4"/>
      <c r="M50" s="4"/>
    </row>
    <row r="51" customFormat="false" ht="30" hidden="false" customHeight="true" outlineLevel="0" collapsed="false">
      <c r="A51" s="4"/>
      <c r="B51" s="4"/>
      <c r="C51" s="4"/>
      <c r="D51" s="4"/>
      <c r="E51" s="4"/>
      <c r="F51" s="4"/>
      <c r="G51" s="22" t="n">
        <v>33</v>
      </c>
      <c r="H51" s="18"/>
      <c r="I51" s="30" t="str">
        <f aca="false">IF(H51="","",IFERROR(INDEX($H$6:$H$15,MATCH(H51,$G$6:$G$15,0)),""))</f>
        <v/>
      </c>
      <c r="J51" s="31"/>
      <c r="K51" s="4"/>
      <c r="L51" s="4"/>
      <c r="M51" s="4"/>
    </row>
    <row r="52" customFormat="false" ht="30" hidden="false" customHeight="true" outlineLevel="0" collapsed="false">
      <c r="A52" s="4"/>
      <c r="B52" s="4"/>
      <c r="C52" s="4"/>
      <c r="D52" s="4"/>
      <c r="E52" s="4"/>
      <c r="F52" s="4"/>
      <c r="G52" s="22" t="n">
        <v>34</v>
      </c>
      <c r="H52" s="18"/>
      <c r="I52" s="30" t="str">
        <f aca="false">IF(H52="","",IFERROR(INDEX($H$6:$H$15,MATCH(H52,$G$6:$G$15,0)),""))</f>
        <v/>
      </c>
      <c r="J52" s="31"/>
      <c r="K52" s="4"/>
      <c r="L52" s="4"/>
      <c r="M52" s="4"/>
    </row>
    <row r="53" customFormat="false" ht="30" hidden="false" customHeight="true" outlineLevel="0" collapsed="false">
      <c r="A53" s="4"/>
      <c r="B53" s="4"/>
      <c r="C53" s="4"/>
      <c r="D53" s="4"/>
      <c r="E53" s="4"/>
      <c r="F53" s="4"/>
      <c r="G53" s="22" t="n">
        <v>35</v>
      </c>
      <c r="H53" s="18"/>
      <c r="I53" s="30" t="str">
        <f aca="false">IF(H53="","",IFERROR(INDEX($H$6:$H$15,MATCH(H53,$G$6:$G$15,0)),""))</f>
        <v/>
      </c>
      <c r="J53" s="31"/>
      <c r="K53" s="4"/>
      <c r="L53" s="4"/>
      <c r="M53" s="4"/>
    </row>
    <row r="54" customFormat="false" ht="30" hidden="false" customHeight="true" outlineLevel="0" collapsed="false">
      <c r="A54" s="4"/>
      <c r="B54" s="4"/>
      <c r="C54" s="4"/>
      <c r="D54" s="4"/>
      <c r="E54" s="4"/>
      <c r="F54" s="4"/>
      <c r="G54" s="22" t="n">
        <v>36</v>
      </c>
      <c r="H54" s="18"/>
      <c r="I54" s="30" t="str">
        <f aca="false">IF(H54="","",IFERROR(INDEX($H$6:$H$15,MATCH(H54,$G$6:$G$15,0)),""))</f>
        <v/>
      </c>
      <c r="J54" s="31"/>
      <c r="K54" s="4"/>
      <c r="L54" s="4"/>
      <c r="M54" s="4"/>
    </row>
    <row r="55" customFormat="false" ht="30" hidden="false" customHeight="true" outlineLevel="0" collapsed="false">
      <c r="A55" s="4"/>
      <c r="B55" s="4"/>
      <c r="C55" s="4"/>
      <c r="D55" s="4"/>
      <c r="E55" s="4"/>
      <c r="F55" s="4"/>
      <c r="G55" s="22" t="n">
        <v>37</v>
      </c>
      <c r="H55" s="18"/>
      <c r="I55" s="30" t="str">
        <f aca="false">IF(H55="","",IFERROR(INDEX($H$6:$H$15,MATCH(H55,$G$6:$G$15,0)),""))</f>
        <v/>
      </c>
      <c r="J55" s="31"/>
      <c r="K55" s="4"/>
      <c r="L55" s="4"/>
      <c r="M55" s="4"/>
    </row>
    <row r="56" customFormat="false" ht="30" hidden="false" customHeight="true" outlineLevel="0" collapsed="false">
      <c r="A56" s="4"/>
      <c r="B56" s="4"/>
      <c r="C56" s="4"/>
      <c r="D56" s="4"/>
      <c r="E56" s="4"/>
      <c r="F56" s="4"/>
      <c r="G56" s="22" t="n">
        <v>38</v>
      </c>
      <c r="H56" s="18"/>
      <c r="I56" s="30" t="str">
        <f aca="false">IF(H56="","",IFERROR(INDEX($H$6:$H$15,MATCH(H56,$G$6:$G$15,0)),""))</f>
        <v/>
      </c>
      <c r="J56" s="31"/>
      <c r="K56" s="4"/>
      <c r="L56" s="4"/>
      <c r="M56" s="4"/>
    </row>
    <row r="57" customFormat="false" ht="30" hidden="false" customHeight="true" outlineLevel="0" collapsed="false">
      <c r="A57" s="4"/>
      <c r="B57" s="4"/>
      <c r="C57" s="4"/>
      <c r="D57" s="4"/>
      <c r="E57" s="4"/>
      <c r="F57" s="4"/>
      <c r="G57" s="22" t="n">
        <v>39</v>
      </c>
      <c r="H57" s="18"/>
      <c r="I57" s="30" t="str">
        <f aca="false">IF(H57="","",IFERROR(INDEX($H$6:$H$15,MATCH(H57,$G$6:$G$15,0)),""))</f>
        <v/>
      </c>
      <c r="J57" s="31"/>
      <c r="K57" s="4"/>
      <c r="L57" s="4"/>
      <c r="M57" s="4"/>
    </row>
    <row r="58" customFormat="false" ht="30" hidden="false" customHeight="true" outlineLevel="0" collapsed="false">
      <c r="A58" s="4"/>
      <c r="B58" s="4"/>
      <c r="C58" s="4"/>
      <c r="D58" s="4"/>
      <c r="E58" s="4"/>
      <c r="F58" s="4"/>
      <c r="G58" s="22" t="n">
        <v>40</v>
      </c>
      <c r="H58" s="18"/>
      <c r="I58" s="30" t="str">
        <f aca="false">IF(H58="","",IFERROR(INDEX($H$6:$H$15,MATCH(H58,$G$6:$G$15,0)),""))</f>
        <v/>
      </c>
      <c r="J58" s="31"/>
      <c r="K58" s="4"/>
      <c r="L58" s="4"/>
      <c r="M58" s="4"/>
    </row>
    <row r="59" customFormat="false" ht="30" hidden="false" customHeight="true" outlineLevel="0" collapsed="false">
      <c r="A59" s="4"/>
      <c r="B59" s="4"/>
      <c r="C59" s="4"/>
      <c r="D59" s="4"/>
      <c r="E59" s="4"/>
      <c r="F59" s="4"/>
      <c r="G59" s="22" t="n">
        <v>41</v>
      </c>
      <c r="H59" s="18"/>
      <c r="I59" s="30" t="str">
        <f aca="false">IF(H59="","",IFERROR(INDEX($H$6:$H$15,MATCH(H59,$G$6:$G$15,0)),""))</f>
        <v/>
      </c>
      <c r="J59" s="31"/>
      <c r="K59" s="4"/>
      <c r="L59" s="4"/>
      <c r="M59" s="4"/>
    </row>
    <row r="60" customFormat="false" ht="30" hidden="false" customHeight="true" outlineLevel="0" collapsed="false">
      <c r="A60" s="4"/>
      <c r="B60" s="4"/>
      <c r="C60" s="4"/>
      <c r="D60" s="4"/>
      <c r="E60" s="4"/>
      <c r="F60" s="4"/>
      <c r="G60" s="22" t="n">
        <v>42</v>
      </c>
      <c r="H60" s="18"/>
      <c r="I60" s="30" t="str">
        <f aca="false">IF(H60="","",IFERROR(INDEX($H$6:$H$15,MATCH(H60,$G$6:$G$15,0)),""))</f>
        <v/>
      </c>
      <c r="J60" s="31"/>
      <c r="K60" s="4"/>
      <c r="L60" s="4"/>
      <c r="M60" s="4"/>
    </row>
    <row r="61" customFormat="false" ht="30" hidden="false" customHeight="true" outlineLevel="0" collapsed="false">
      <c r="A61" s="4"/>
      <c r="B61" s="4"/>
      <c r="C61" s="4"/>
      <c r="D61" s="4"/>
      <c r="E61" s="4"/>
      <c r="F61" s="4"/>
      <c r="G61" s="22" t="n">
        <v>43</v>
      </c>
      <c r="H61" s="18"/>
      <c r="I61" s="30" t="str">
        <f aca="false">IF(H61="","",IFERROR(INDEX($H$6:$H$15,MATCH(H61,$G$6:$G$15,0)),""))</f>
        <v/>
      </c>
      <c r="J61" s="31"/>
      <c r="K61" s="4"/>
      <c r="L61" s="4"/>
      <c r="M61" s="4"/>
    </row>
    <row r="62" customFormat="false" ht="30" hidden="false" customHeight="true" outlineLevel="0" collapsed="false">
      <c r="A62" s="4"/>
      <c r="B62" s="4"/>
      <c r="C62" s="4"/>
      <c r="D62" s="4"/>
      <c r="E62" s="4"/>
      <c r="F62" s="4"/>
      <c r="G62" s="22" t="n">
        <v>44</v>
      </c>
      <c r="H62" s="18"/>
      <c r="I62" s="30" t="str">
        <f aca="false">IF(H62="","",IFERROR(INDEX($H$6:$H$15,MATCH(H62,$G$6:$G$15,0)),""))</f>
        <v/>
      </c>
      <c r="J62" s="31"/>
      <c r="K62" s="4"/>
      <c r="L62" s="4"/>
      <c r="M62" s="4"/>
    </row>
    <row r="63" customFormat="false" ht="30" hidden="false" customHeight="true" outlineLevel="0" collapsed="false">
      <c r="A63" s="4"/>
      <c r="B63" s="4"/>
      <c r="C63" s="4"/>
      <c r="D63" s="4"/>
      <c r="E63" s="4"/>
      <c r="F63" s="4"/>
      <c r="G63" s="22" t="n">
        <v>45</v>
      </c>
      <c r="H63" s="18"/>
      <c r="I63" s="30" t="str">
        <f aca="false">IF(H63="","",IFERROR(INDEX($H$6:$H$15,MATCH(H63,$G$6:$G$15,0)),""))</f>
        <v/>
      </c>
      <c r="J63" s="31"/>
      <c r="K63" s="4"/>
      <c r="L63" s="4"/>
      <c r="M63" s="4"/>
    </row>
    <row r="64" customFormat="false" ht="30" hidden="false" customHeight="true" outlineLevel="0" collapsed="false">
      <c r="A64" s="4"/>
      <c r="B64" s="4"/>
      <c r="C64" s="4"/>
      <c r="D64" s="4"/>
      <c r="E64" s="4"/>
      <c r="F64" s="4"/>
      <c r="G64" s="22" t="n">
        <v>46</v>
      </c>
      <c r="H64" s="18"/>
      <c r="I64" s="30" t="str">
        <f aca="false">IF(H64="","",IFERROR(INDEX($H$6:$H$15,MATCH(H64,$G$6:$G$15,0)),""))</f>
        <v/>
      </c>
      <c r="J64" s="31"/>
      <c r="K64" s="4"/>
      <c r="L64" s="4"/>
      <c r="M64" s="4"/>
    </row>
    <row r="65" customFormat="false" ht="30" hidden="false" customHeight="true" outlineLevel="0" collapsed="false">
      <c r="A65" s="4"/>
      <c r="B65" s="4"/>
      <c r="C65" s="4"/>
      <c r="D65" s="4"/>
      <c r="E65" s="4"/>
      <c r="F65" s="4"/>
      <c r="G65" s="22" t="n">
        <v>47</v>
      </c>
      <c r="H65" s="18"/>
      <c r="I65" s="30" t="str">
        <f aca="false">IF(H65="","",IFERROR(INDEX($H$6:$H$15,MATCH(H65,$G$6:$G$15,0)),""))</f>
        <v/>
      </c>
      <c r="J65" s="31"/>
      <c r="K65" s="4"/>
      <c r="L65" s="4"/>
      <c r="M65" s="4"/>
    </row>
    <row r="66" customFormat="false" ht="30" hidden="false" customHeight="true" outlineLevel="0" collapsed="false">
      <c r="A66" s="4"/>
      <c r="B66" s="4"/>
      <c r="C66" s="4"/>
      <c r="D66" s="4"/>
      <c r="E66" s="4"/>
      <c r="F66" s="4"/>
      <c r="G66" s="22" t="n">
        <v>48</v>
      </c>
      <c r="H66" s="18"/>
      <c r="I66" s="30" t="str">
        <f aca="false">IF(H66="","",IFERROR(INDEX($H$6:$H$15,MATCH(H66,$G$6:$G$15,0)),""))</f>
        <v/>
      </c>
      <c r="J66" s="31"/>
      <c r="K66" s="4"/>
      <c r="L66" s="4"/>
      <c r="M66" s="4"/>
    </row>
    <row r="67" customFormat="false" ht="30" hidden="false" customHeight="true" outlineLevel="0" collapsed="false">
      <c r="A67" s="4"/>
      <c r="B67" s="4"/>
      <c r="C67" s="4"/>
      <c r="D67" s="4"/>
      <c r="E67" s="4"/>
      <c r="F67" s="4"/>
      <c r="G67" s="22" t="n">
        <v>49</v>
      </c>
      <c r="H67" s="18"/>
      <c r="I67" s="30" t="str">
        <f aca="false">IF(H67="","",IFERROR(INDEX($H$6:$H$15,MATCH(H67,$G$6:$G$15,0)),""))</f>
        <v/>
      </c>
      <c r="J67" s="31"/>
      <c r="K67" s="4"/>
      <c r="L67" s="4"/>
      <c r="M67" s="4"/>
    </row>
    <row r="68" customFormat="false" ht="30" hidden="false" customHeight="true" outlineLevel="0" collapsed="false">
      <c r="A68" s="4"/>
      <c r="B68" s="4"/>
      <c r="C68" s="4"/>
      <c r="D68" s="4"/>
      <c r="E68" s="4"/>
      <c r="F68" s="4"/>
      <c r="G68" s="22" t="n">
        <v>50</v>
      </c>
      <c r="H68" s="18"/>
      <c r="I68" s="30" t="str">
        <f aca="false">IF(H68="","",IFERROR(INDEX($H$6:$H$15,MATCH(H68,$G$6:$G$15,0)),""))</f>
        <v/>
      </c>
      <c r="J68" s="31"/>
      <c r="K68" s="4"/>
      <c r="L68" s="4"/>
      <c r="M68" s="4"/>
    </row>
  </sheetData>
  <sheetProtection sheet="true" objects="true" scenarios="true" insertRows="false" deleteRows="false"/>
  <mergeCells count="30">
    <mergeCell ref="A1:J1"/>
    <mergeCell ref="A2:J2"/>
    <mergeCell ref="A4:B4"/>
    <mergeCell ref="G4:J4"/>
    <mergeCell ref="A5:B5"/>
    <mergeCell ref="A6:B6"/>
    <mergeCell ref="H6:J6"/>
    <mergeCell ref="A7:B7"/>
    <mergeCell ref="H7:J7"/>
    <mergeCell ref="H8:J8"/>
    <mergeCell ref="A9:D9"/>
    <mergeCell ref="E9:E10"/>
    <mergeCell ref="H9:J9"/>
    <mergeCell ref="H10:J10"/>
    <mergeCell ref="H11:J11"/>
    <mergeCell ref="H12:J12"/>
    <mergeCell ref="H13:J13"/>
    <mergeCell ref="H14:J14"/>
    <mergeCell ref="H15:J15"/>
    <mergeCell ref="G17:J17"/>
    <mergeCell ref="A18:E20"/>
    <mergeCell ref="A22:E22"/>
    <mergeCell ref="B23:E23"/>
    <mergeCell ref="B24:E24"/>
    <mergeCell ref="B25:E25"/>
    <mergeCell ref="B26:E26"/>
    <mergeCell ref="B27:E27"/>
    <mergeCell ref="B28:E28"/>
    <mergeCell ref="B29:E29"/>
    <mergeCell ref="A31:E33"/>
  </mergeCells>
  <conditionalFormatting sqref="E11:E16">
    <cfRule type="expression" priority="2" aboveAverage="0" equalAverage="0" bottom="0" percent="0" rank="0" text="" dxfId="0">
      <formula>ROW()-10&gt;$B$6</formula>
    </cfRule>
  </conditionalFormatting>
  <conditionalFormatting sqref="H19:J68">
    <cfRule type="expression" priority="3" aboveAverage="0" equalAverage="0" bottom="0" percent="0" rank="0" text="" dxfId="1">
      <formula>$H19="M1"</formula>
    </cfRule>
    <cfRule type="expression" priority="4" aboveAverage="0" equalAverage="0" bottom="0" percent="0" rank="0" text="" dxfId="2">
      <formula>$H19="M2"</formula>
    </cfRule>
    <cfRule type="expression" priority="5" aboveAverage="0" equalAverage="0" bottom="0" percent="0" rank="0" text="" dxfId="3">
      <formula>$H19="M3"</formula>
    </cfRule>
    <cfRule type="expression" priority="6" aboveAverage="0" equalAverage="0" bottom="0" percent="0" rank="0" text="" dxfId="4">
      <formula>$H19="M4"</formula>
    </cfRule>
    <cfRule type="expression" priority="7" aboveAverage="0" equalAverage="0" bottom="0" percent="0" rank="0" text="" dxfId="5">
      <formula>$H19="M5"</formula>
    </cfRule>
    <cfRule type="expression" priority="8" aboveAverage="0" equalAverage="0" bottom="0" percent="0" rank="0" text="" dxfId="6">
      <formula>$H19="M6"</formula>
    </cfRule>
    <cfRule type="expression" priority="9" aboveAverage="0" equalAverage="0" bottom="0" percent="0" rank="0" text="" dxfId="7">
      <formula>$H19="M7"</formula>
    </cfRule>
    <cfRule type="expression" priority="10" aboveAverage="0" equalAverage="0" bottom="0" percent="0" rank="0" text="" dxfId="8">
      <formula>$H19="M8"</formula>
    </cfRule>
    <cfRule type="expression" priority="11" aboveAverage="0" equalAverage="0" bottom="0" percent="0" rank="0" text="" dxfId="9">
      <formula>$H19="M9"</formula>
    </cfRule>
    <cfRule type="expression" priority="12" aboveAverage="0" equalAverage="0" bottom="0" percent="0" rank="0" text="" dxfId="10">
      <formula>$H19="M10"</formula>
    </cfRule>
  </conditionalFormatting>
  <dataValidations count="3">
    <dataValidation allowBlank="true" errorStyle="stop" operator="between" showDropDown="false" showErrorMessage="false" showInputMessage="false" sqref="H19:H68" type="list">
      <formula1>$G$6:$G$15</formula1>
      <formula2>0</formula2>
    </dataValidation>
    <dataValidation allowBlank="false" errorStyle="stop" operator="between" showDropDown="false" showErrorMessage="false" showInputMessage="false" sqref="C5" type="list">
      <formula1>"Note sur 10,Note sur 20,Note sur 100,Lettres"</formula1>
      <formula2>0</formula2>
    </dataValidation>
    <dataValidation allowBlank="false" errorStyle="stop" operator="between" showDropDown="false" showErrorMessage="false" showInputMessage="false" sqref="C6" type="list">
      <formula1>"2,3,4,5,6"</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A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3" ySplit="0" topLeftCell="D1" activePane="topRight" state="frozen"/>
      <selection pane="topLeft" activeCell="A1" activeCellId="0" sqref="A1"/>
      <selection pane="topRight" activeCell="B19" activeCellId="0" sqref="B19"/>
    </sheetView>
  </sheetViews>
  <sheetFormatPr defaultColWidth="8.6796875" defaultRowHeight="15" customHeight="false" zeroHeight="false" outlineLevelRow="0" outlineLevelCol="1"/>
  <cols>
    <col collapsed="false" customWidth="true" hidden="false" outlineLevel="0" max="1" min="1" style="1" width="23"/>
    <col collapsed="false" customWidth="true" hidden="false" outlineLevel="0" max="2" min="2" style="1" width="12"/>
    <col collapsed="false" customWidth="true" hidden="false" outlineLevel="1" max="27" min="3" style="1" width="39"/>
    <col collapsed="false" customWidth="true" hidden="false" outlineLevel="0" max="52" min="28" style="13" width="14"/>
    <col collapsed="false" customWidth="true" hidden="false" outlineLevel="0" max="53" min="53" style="13" width="39"/>
  </cols>
  <sheetData>
    <row r="1" customFormat="false" ht="31.5" hidden="false" customHeight="true" outlineLevel="0" collapsed="false">
      <c r="A1" s="35" t="s">
        <v>111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row>
    <row r="2" customFormat="false" ht="26.25" hidden="false" customHeight="true" outlineLevel="0" collapsed="false">
      <c r="A2" s="36" t="str">
        <f aca="false">"Classe fictive de CM2 • "&amp;COUNTA(A5:A34)&amp;" élèves renseignés • "&amp;COUNTA(Paramètres!J19:J68)&amp;" compétences configurées • données d’exemple"</f>
        <v>Classe fictive de CM2 • 14 élèves renseignés • 20 compétences configurées • données d’exemple</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row>
    <row r="3" customFormat="false" ht="30" hidden="false" customHeight="true" outlineLevel="0" collapsed="false">
      <c r="A3" s="37" t="s">
        <v>112</v>
      </c>
      <c r="B3" s="37" t="s">
        <v>113</v>
      </c>
      <c r="C3" s="37" t="s">
        <v>114</v>
      </c>
      <c r="D3" s="38" t="str">
        <f aca="false">IF(Paramètres!I19="","",Paramètres!I19)</f>
        <v>Français</v>
      </c>
      <c r="E3" s="38" t="str">
        <f aca="false">IF(Paramètres!I20="","",Paramètres!I20)</f>
        <v>Français</v>
      </c>
      <c r="F3" s="38" t="str">
        <f aca="false">IF(Paramètres!I21="","",Paramètres!I21)</f>
        <v>Français</v>
      </c>
      <c r="G3" s="38" t="str">
        <f aca="false">IF(Paramètres!I22="","",Paramètres!I22)</f>
        <v>Français</v>
      </c>
      <c r="H3" s="38" t="str">
        <f aca="false">IF(Paramètres!I23="","",Paramètres!I23)</f>
        <v>Mathématiques</v>
      </c>
      <c r="I3" s="38" t="str">
        <f aca="false">IF(Paramètres!I24="","",Paramètres!I24)</f>
        <v>Mathématiques</v>
      </c>
      <c r="J3" s="38" t="str">
        <f aca="false">IF(Paramètres!I25="","",Paramètres!I25)</f>
        <v>Mathématiques</v>
      </c>
      <c r="K3" s="38" t="str">
        <f aca="false">IF(Paramètres!I26="","",Paramètres!I26)</f>
        <v>Mathématiques</v>
      </c>
      <c r="L3" s="38" t="str">
        <f aca="false">IF(Paramètres!I27="","",Paramètres!I27)</f>
        <v>Mathématiques</v>
      </c>
      <c r="M3" s="38" t="str">
        <f aca="false">IF(Paramètres!I28="","",Paramètres!I28)</f>
        <v>Mathématiques</v>
      </c>
      <c r="N3" s="38" t="str">
        <f aca="false">IF(Paramètres!I29="","",Paramètres!I29)</f>
        <v>Questionner le monde / Sciences</v>
      </c>
      <c r="O3" s="38" t="str">
        <f aca="false">IF(Paramètres!I30="","",Paramètres!I30)</f>
        <v>Questionner le monde / Sciences</v>
      </c>
      <c r="P3" s="38" t="str">
        <f aca="false">IF(Paramètres!I31="","",Paramètres!I31)</f>
        <v>Histoire-Géographie</v>
      </c>
      <c r="Q3" s="38" t="str">
        <f aca="false">IF(Paramètres!I32="","",Paramètres!I32)</f>
        <v>EMC</v>
      </c>
      <c r="R3" s="38" t="str">
        <f aca="false">IF(Paramètres!I33="","",Paramètres!I33)</f>
        <v>Langues vivantes</v>
      </c>
      <c r="S3" s="38" t="str">
        <f aca="false">IF(Paramètres!I34="","",Paramètres!I34)</f>
        <v>Langues vivantes</v>
      </c>
      <c r="T3" s="38" t="str">
        <f aca="false">IF(Paramètres!I35="","",Paramètres!I35)</f>
        <v>EPS</v>
      </c>
      <c r="U3" s="38" t="str">
        <f aca="false">IF(Paramètres!I36="","",Paramètres!I36)</f>
        <v>Arts plastiques</v>
      </c>
      <c r="V3" s="38" t="str">
        <f aca="false">IF(Paramètres!I37="","",Paramètres!I37)</f>
        <v>Éducation musicale</v>
      </c>
      <c r="W3" s="38" t="str">
        <f aca="false">IF(Paramètres!I38="","",Paramètres!I38)</f>
        <v>Autre</v>
      </c>
      <c r="X3" s="38" t="str">
        <f aca="false">IF(Paramètres!I39="","",Paramètres!I39)</f>
        <v/>
      </c>
      <c r="Y3" s="38" t="str">
        <f aca="false">IF(Paramètres!I40="","",Paramètres!I40)</f>
        <v/>
      </c>
      <c r="Z3" s="38" t="str">
        <f aca="false">IF(Paramètres!I41="","",Paramètres!I41)</f>
        <v/>
      </c>
      <c r="AA3" s="38" t="str">
        <f aca="false">IF(Paramètres!I42="","",Paramètres!I42)</f>
        <v/>
      </c>
      <c r="AB3" s="38" t="str">
        <f aca="false">IF(Paramètres!I43="","",Paramètres!I43)</f>
        <v/>
      </c>
      <c r="AC3" s="38" t="str">
        <f aca="false">IF(Paramètres!I44="","",Paramètres!I44)</f>
        <v/>
      </c>
      <c r="AD3" s="38" t="str">
        <f aca="false">IF(Paramètres!I45="","",Paramètres!I45)</f>
        <v/>
      </c>
      <c r="AE3" s="38" t="str">
        <f aca="false">IF(Paramètres!I46="","",Paramètres!I46)</f>
        <v/>
      </c>
      <c r="AF3" s="38" t="str">
        <f aca="false">IF(Paramètres!I47="","",Paramètres!I47)</f>
        <v/>
      </c>
      <c r="AG3" s="38" t="str">
        <f aca="false">IF(Paramètres!I48="","",Paramètres!I48)</f>
        <v/>
      </c>
      <c r="AH3" s="38" t="str">
        <f aca="false">IF(Paramètres!I49="","",Paramètres!I49)</f>
        <v/>
      </c>
      <c r="AI3" s="38" t="str">
        <f aca="false">IF(Paramètres!I50="","",Paramètres!I50)</f>
        <v/>
      </c>
      <c r="AJ3" s="38" t="str">
        <f aca="false">IF(Paramètres!I51="","",Paramètres!I51)</f>
        <v/>
      </c>
      <c r="AK3" s="38" t="str">
        <f aca="false">IF(Paramètres!I52="","",Paramètres!I52)</f>
        <v/>
      </c>
      <c r="AL3" s="38" t="str">
        <f aca="false">IF(Paramètres!I53="","",Paramètres!I53)</f>
        <v/>
      </c>
      <c r="AM3" s="38" t="str">
        <f aca="false">IF(Paramètres!I54="","",Paramètres!I54)</f>
        <v/>
      </c>
      <c r="AN3" s="38" t="str">
        <f aca="false">IF(Paramètres!I55="","",Paramètres!I55)</f>
        <v/>
      </c>
      <c r="AO3" s="38" t="str">
        <f aca="false">IF(Paramètres!I56="","",Paramètres!I56)</f>
        <v/>
      </c>
      <c r="AP3" s="38" t="str">
        <f aca="false">IF(Paramètres!I57="","",Paramètres!I57)</f>
        <v/>
      </c>
      <c r="AQ3" s="38" t="str">
        <f aca="false">IF(Paramètres!I58="","",Paramètres!I58)</f>
        <v/>
      </c>
      <c r="AR3" s="38" t="str">
        <f aca="false">IF(Paramètres!I59="","",Paramètres!I59)</f>
        <v/>
      </c>
      <c r="AS3" s="38" t="str">
        <f aca="false">IF(Paramètres!I60="","",Paramètres!I60)</f>
        <v/>
      </c>
      <c r="AT3" s="38" t="str">
        <f aca="false">IF(Paramètres!I61="","",Paramètres!I61)</f>
        <v/>
      </c>
      <c r="AU3" s="38" t="str">
        <f aca="false">IF(Paramètres!I62="","",Paramètres!I62)</f>
        <v/>
      </c>
      <c r="AV3" s="38" t="str">
        <f aca="false">IF(Paramètres!I63="","",Paramètres!I63)</f>
        <v/>
      </c>
      <c r="AW3" s="38" t="str">
        <f aca="false">IF(Paramètres!I64="","",Paramètres!I64)</f>
        <v/>
      </c>
      <c r="AX3" s="38" t="str">
        <f aca="false">IF(Paramètres!I65="","",Paramètres!I65)</f>
        <v/>
      </c>
      <c r="AY3" s="38" t="str">
        <f aca="false">IF(Paramètres!I66="","",Paramètres!I66)</f>
        <v/>
      </c>
      <c r="AZ3" s="38" t="str">
        <f aca="false">IF(Paramètres!I67="","",Paramètres!I67)</f>
        <v/>
      </c>
      <c r="BA3" s="38" t="str">
        <f aca="false">IF(Paramètres!I68="","",Paramètres!I68)</f>
        <v/>
      </c>
    </row>
    <row r="4" customFormat="false" ht="54.75" hidden="false" customHeight="true" outlineLevel="0" collapsed="false">
      <c r="A4" s="37"/>
      <c r="B4" s="37"/>
      <c r="C4" s="37"/>
      <c r="D4" s="39" t="str">
        <f aca="false">IF(Paramètres!J19="","",Paramètres!J19)</f>
        <v>Lecture / compréhension</v>
      </c>
      <c r="E4" s="39" t="str">
        <f aca="false">IF(Paramètres!J20="","",Paramètres!J20)</f>
        <v>Fluence / lecture à voix haute</v>
      </c>
      <c r="F4" s="39" t="str">
        <f aca="false">IF(Paramètres!J21="","",Paramètres!J21)</f>
        <v>Étude de la langue</v>
      </c>
      <c r="G4" s="39" t="str">
        <f aca="false">IF(Paramètres!J22="","",Paramètres!J22)</f>
        <v>Production d’écrit</v>
      </c>
      <c r="H4" s="39" t="str">
        <f aca="false">IF(Paramètres!J23="","",Paramètres!J23)</f>
        <v>Numération</v>
      </c>
      <c r="I4" s="39" t="str">
        <f aca="false">IF(Paramètres!J24="","",Paramètres!J24)</f>
        <v>Calcul mental</v>
      </c>
      <c r="J4" s="39" t="str">
        <f aca="false">IF(Paramètres!J25="","",Paramètres!J25)</f>
        <v>Calcul posé</v>
      </c>
      <c r="K4" s="39" t="str">
        <f aca="false">IF(Paramètres!J26="","",Paramètres!J26)</f>
        <v>Résolution de problèmes</v>
      </c>
      <c r="L4" s="39" t="str">
        <f aca="false">IF(Paramètres!J27="","",Paramètres!J27)</f>
        <v>Grandeurs et mesures</v>
      </c>
      <c r="M4" s="39" t="str">
        <f aca="false">IF(Paramètres!J28="","",Paramètres!J28)</f>
        <v>Géométrie</v>
      </c>
      <c r="N4" s="39" t="str">
        <f aca="false">IF(Paramètres!J29="","",Paramètres!J29)</f>
        <v>Démarche scientifique</v>
      </c>
      <c r="O4" s="39" t="str">
        <f aca="false">IF(Paramètres!J30="","",Paramètres!J30)</f>
        <v>Vivant, matière et objets</v>
      </c>
      <c r="P4" s="39" t="str">
        <f aca="false">IF(Paramètres!J31="","",Paramètres!J31)</f>
        <v>Repères dans le temps et l’espace</v>
      </c>
      <c r="Q4" s="39" t="str">
        <f aca="false">IF(Paramètres!J32="","",Paramètres!J32)</f>
        <v>Règles, coopération et responsabilité</v>
      </c>
      <c r="R4" s="39" t="str">
        <f aca="false">IF(Paramètres!J33="","",Paramètres!J33)</f>
        <v>Compréhension orale</v>
      </c>
      <c r="S4" s="39" t="str">
        <f aca="false">IF(Paramètres!J34="","",Paramètres!J34)</f>
        <v>Expression orale</v>
      </c>
      <c r="T4" s="39" t="str">
        <f aca="false">IF(Paramètres!J35="","",Paramètres!J35)</f>
        <v>Habiletés motrices et coopération</v>
      </c>
      <c r="U4" s="39" t="str">
        <f aca="false">IF(Paramètres!J36="","",Paramètres!J36)</f>
        <v>Produire, expérimenter et expliquer</v>
      </c>
      <c r="V4" s="39" t="str">
        <f aca="false">IF(Paramètres!J37="","",Paramètres!J37)</f>
        <v>Écouter, chanter et rythmer</v>
      </c>
      <c r="W4" s="39" t="str">
        <f aca="false">IF(Paramètres!J38="","",Paramètres!J38)</f>
        <v>Autonomie et outils numériques</v>
      </c>
      <c r="X4" s="39" t="str">
        <f aca="false">IF(Paramètres!J39="","",Paramètres!J39)</f>
        <v/>
      </c>
      <c r="Y4" s="39" t="str">
        <f aca="false">IF(Paramètres!J40="","",Paramètres!J40)</f>
        <v/>
      </c>
      <c r="Z4" s="39" t="str">
        <f aca="false">IF(Paramètres!J41="","",Paramètres!J41)</f>
        <v/>
      </c>
      <c r="AA4" s="39" t="str">
        <f aca="false">IF(Paramètres!J42="","",Paramètres!J42)</f>
        <v/>
      </c>
      <c r="AB4" s="39" t="str">
        <f aca="false">IF(Paramètres!J43="","",Paramètres!J43)</f>
        <v/>
      </c>
      <c r="AC4" s="39" t="str">
        <f aca="false">IF(Paramètres!J44="","",Paramètres!J44)</f>
        <v/>
      </c>
      <c r="AD4" s="39" t="str">
        <f aca="false">IF(Paramètres!J45="","",Paramètres!J45)</f>
        <v/>
      </c>
      <c r="AE4" s="39" t="str">
        <f aca="false">IF(Paramètres!J46="","",Paramètres!J46)</f>
        <v/>
      </c>
      <c r="AF4" s="39" t="str">
        <f aca="false">IF(Paramètres!J47="","",Paramètres!J47)</f>
        <v/>
      </c>
      <c r="AG4" s="39" t="str">
        <f aca="false">IF(Paramètres!J48="","",Paramètres!J48)</f>
        <v/>
      </c>
      <c r="AH4" s="39" t="str">
        <f aca="false">IF(Paramètres!J49="","",Paramètres!J49)</f>
        <v/>
      </c>
      <c r="AI4" s="39" t="str">
        <f aca="false">IF(Paramètres!J50="","",Paramètres!J50)</f>
        <v/>
      </c>
      <c r="AJ4" s="39" t="str">
        <f aca="false">IF(Paramètres!J51="","",Paramètres!J51)</f>
        <v/>
      </c>
      <c r="AK4" s="39" t="str">
        <f aca="false">IF(Paramètres!J52="","",Paramètres!J52)</f>
        <v/>
      </c>
      <c r="AL4" s="39" t="str">
        <f aca="false">IF(Paramètres!J53="","",Paramètres!J53)</f>
        <v/>
      </c>
      <c r="AM4" s="39" t="str">
        <f aca="false">IF(Paramètres!J54="","",Paramètres!J54)</f>
        <v/>
      </c>
      <c r="AN4" s="39" t="str">
        <f aca="false">IF(Paramètres!J55="","",Paramètres!J55)</f>
        <v/>
      </c>
      <c r="AO4" s="39" t="str">
        <f aca="false">IF(Paramètres!J56="","",Paramètres!J56)</f>
        <v/>
      </c>
      <c r="AP4" s="39" t="str">
        <f aca="false">IF(Paramètres!J57="","",Paramètres!J57)</f>
        <v/>
      </c>
      <c r="AQ4" s="39" t="str">
        <f aca="false">IF(Paramètres!J58="","",Paramètres!J58)</f>
        <v/>
      </c>
      <c r="AR4" s="39" t="str">
        <f aca="false">IF(Paramètres!J59="","",Paramètres!J59)</f>
        <v/>
      </c>
      <c r="AS4" s="39" t="str">
        <f aca="false">IF(Paramètres!J60="","",Paramètres!J60)</f>
        <v/>
      </c>
      <c r="AT4" s="39" t="str">
        <f aca="false">IF(Paramètres!J61="","",Paramètres!J61)</f>
        <v/>
      </c>
      <c r="AU4" s="39" t="str">
        <f aca="false">IF(Paramètres!J62="","",Paramètres!J62)</f>
        <v/>
      </c>
      <c r="AV4" s="39" t="str">
        <f aca="false">IF(Paramètres!J63="","",Paramètres!J63)</f>
        <v/>
      </c>
      <c r="AW4" s="39" t="str">
        <f aca="false">IF(Paramètres!J64="","",Paramètres!J64)</f>
        <v/>
      </c>
      <c r="AX4" s="39" t="str">
        <f aca="false">IF(Paramètres!J65="","",Paramètres!J65)</f>
        <v/>
      </c>
      <c r="AY4" s="39" t="str">
        <f aca="false">IF(Paramètres!J66="","",Paramètres!J66)</f>
        <v/>
      </c>
      <c r="AZ4" s="39" t="str">
        <f aca="false">IF(Paramètres!J67="","",Paramètres!J67)</f>
        <v/>
      </c>
      <c r="BA4" s="39" t="str">
        <f aca="false">IF(Paramètres!J68="","",Paramètres!J68)</f>
        <v/>
      </c>
    </row>
    <row r="5" s="44" customFormat="true" ht="46.5" hidden="false" customHeight="true" outlineLevel="0" collapsed="false">
      <c r="A5" s="40" t="s">
        <v>115</v>
      </c>
      <c r="B5" s="41" t="n">
        <f aca="false">IF(A5="","",IFERROR(AVERAGE(Calculs!B5:AY5),""))</f>
        <v>0.815</v>
      </c>
      <c r="C5" s="42" t="s">
        <v>116</v>
      </c>
      <c r="D5" s="43" t="n">
        <v>16</v>
      </c>
      <c r="E5" s="43" t="n">
        <v>16</v>
      </c>
      <c r="F5" s="43" t="n">
        <v>17</v>
      </c>
      <c r="G5" s="43" t="n">
        <v>15</v>
      </c>
      <c r="H5" s="43" t="n">
        <v>19</v>
      </c>
      <c r="I5" s="43" t="n">
        <v>17</v>
      </c>
      <c r="J5" s="43" t="n">
        <v>16</v>
      </c>
      <c r="K5" s="43" t="n">
        <v>16</v>
      </c>
      <c r="L5" s="43" t="n">
        <v>17</v>
      </c>
      <c r="M5" s="43" t="n">
        <v>17</v>
      </c>
      <c r="N5" s="43" t="n">
        <v>17</v>
      </c>
      <c r="O5" s="43" t="n">
        <v>17</v>
      </c>
      <c r="P5" s="43" t="n">
        <v>14</v>
      </c>
      <c r="Q5" s="43" t="n">
        <v>18</v>
      </c>
      <c r="R5" s="43" t="n">
        <v>16</v>
      </c>
      <c r="S5" s="43" t="n">
        <v>13</v>
      </c>
      <c r="T5" s="43" t="n">
        <v>17</v>
      </c>
      <c r="U5" s="43" t="n">
        <v>16</v>
      </c>
      <c r="V5" s="43" t="n">
        <v>14</v>
      </c>
      <c r="W5" s="43" t="n">
        <v>18</v>
      </c>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row>
    <row r="6" s="44" customFormat="true" ht="46.5" hidden="false" customHeight="true" outlineLevel="0" collapsed="false">
      <c r="A6" s="45" t="s">
        <v>117</v>
      </c>
      <c r="B6" s="46" t="n">
        <f aca="false">IF(A6="","",IFERROR(AVERAGE(Calculs!B6:AY6),""))</f>
        <v>0.68</v>
      </c>
      <c r="C6" s="47" t="s">
        <v>118</v>
      </c>
      <c r="D6" s="48" t="n">
        <v>9</v>
      </c>
      <c r="E6" s="48" t="n">
        <v>9</v>
      </c>
      <c r="F6" s="48" t="n">
        <v>10</v>
      </c>
      <c r="G6" s="48" t="n">
        <v>8</v>
      </c>
      <c r="H6" s="48" t="n">
        <v>19</v>
      </c>
      <c r="I6" s="48" t="n">
        <v>17</v>
      </c>
      <c r="J6" s="48" t="n">
        <v>16</v>
      </c>
      <c r="K6" s="48" t="n">
        <v>16</v>
      </c>
      <c r="L6" s="48" t="n">
        <v>17</v>
      </c>
      <c r="M6" s="48" t="n">
        <v>17</v>
      </c>
      <c r="N6" s="48" t="n">
        <v>16</v>
      </c>
      <c r="O6" s="48" t="n">
        <v>16</v>
      </c>
      <c r="P6" s="48" t="n">
        <v>12</v>
      </c>
      <c r="Q6" s="48" t="n">
        <v>15</v>
      </c>
      <c r="R6" s="48" t="n">
        <v>11</v>
      </c>
      <c r="S6" s="48" t="n">
        <v>8</v>
      </c>
      <c r="T6" s="48" t="n">
        <v>16</v>
      </c>
      <c r="U6" s="48" t="n">
        <v>12</v>
      </c>
      <c r="V6" s="48" t="n">
        <v>11</v>
      </c>
      <c r="W6" s="48" t="n">
        <v>17</v>
      </c>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row>
    <row r="7" s="44" customFormat="true" ht="46.5" hidden="false" customHeight="true" outlineLevel="0" collapsed="false">
      <c r="A7" s="40" t="s">
        <v>119</v>
      </c>
      <c r="B7" s="41" t="n">
        <f aca="false">IF(A7="","",IFERROR(AVERAGE(Calculs!B7:AY7),""))</f>
        <v>0.7525</v>
      </c>
      <c r="C7" s="42" t="s">
        <v>120</v>
      </c>
      <c r="D7" s="43" t="n">
        <v>16</v>
      </c>
      <c r="E7" s="43" t="n">
        <v>16</v>
      </c>
      <c r="F7" s="43" t="n">
        <v>17</v>
      </c>
      <c r="G7" s="43" t="n">
        <v>15</v>
      </c>
      <c r="H7" s="43" t="n">
        <v>15</v>
      </c>
      <c r="I7" s="43" t="n">
        <v>13</v>
      </c>
      <c r="J7" s="43" t="n">
        <v>12</v>
      </c>
      <c r="K7" s="43" t="n">
        <v>12</v>
      </c>
      <c r="L7" s="43" t="n">
        <v>13</v>
      </c>
      <c r="M7" s="43" t="n">
        <v>13</v>
      </c>
      <c r="N7" s="43" t="n">
        <v>16</v>
      </c>
      <c r="O7" s="43" t="n">
        <v>16</v>
      </c>
      <c r="P7" s="43" t="n">
        <v>15</v>
      </c>
      <c r="Q7" s="43" t="n">
        <v>17</v>
      </c>
      <c r="R7" s="43" t="n">
        <v>17</v>
      </c>
      <c r="S7" s="43" t="n">
        <v>14</v>
      </c>
      <c r="T7" s="43" t="n">
        <v>14</v>
      </c>
      <c r="U7" s="43" t="n">
        <v>18</v>
      </c>
      <c r="V7" s="43" t="n">
        <v>16</v>
      </c>
      <c r="W7" s="43" t="n">
        <v>16</v>
      </c>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row>
    <row r="8" s="44" customFormat="true" ht="46.5" hidden="false" customHeight="true" outlineLevel="0" collapsed="false">
      <c r="A8" s="45" t="s">
        <v>121</v>
      </c>
      <c r="B8" s="46" t="n">
        <f aca="false">IF(A8="","",IFERROR(AVERAGE(Calculs!B8:AY8),""))</f>
        <v>0.53</v>
      </c>
      <c r="C8" s="47" t="s">
        <v>122</v>
      </c>
      <c r="D8" s="48" t="n">
        <v>7</v>
      </c>
      <c r="E8" s="48" t="n">
        <v>7</v>
      </c>
      <c r="F8" s="48" t="n">
        <v>8</v>
      </c>
      <c r="G8" s="48" t="n">
        <v>6</v>
      </c>
      <c r="H8" s="48" t="n">
        <v>13</v>
      </c>
      <c r="I8" s="48" t="n">
        <v>11</v>
      </c>
      <c r="J8" s="48" t="n">
        <v>10</v>
      </c>
      <c r="K8" s="48" t="n">
        <v>10</v>
      </c>
      <c r="L8" s="48" t="n">
        <v>11</v>
      </c>
      <c r="M8" s="48" t="n">
        <v>11</v>
      </c>
      <c r="N8" s="48" t="n">
        <v>12</v>
      </c>
      <c r="O8" s="48" t="n">
        <v>12</v>
      </c>
      <c r="P8" s="48" t="n">
        <v>9</v>
      </c>
      <c r="Q8" s="48" t="n">
        <v>14</v>
      </c>
      <c r="R8" s="48" t="n">
        <v>10</v>
      </c>
      <c r="S8" s="48" t="n">
        <v>7</v>
      </c>
      <c r="T8" s="48" t="n">
        <v>18</v>
      </c>
      <c r="U8" s="48" t="n">
        <v>13</v>
      </c>
      <c r="V8" s="48" t="n">
        <v>11</v>
      </c>
      <c r="W8" s="48" t="n">
        <v>12</v>
      </c>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row>
    <row r="9" s="44" customFormat="true" ht="46.5" hidden="false" customHeight="true" outlineLevel="0" collapsed="false">
      <c r="A9" s="40" t="s">
        <v>123</v>
      </c>
      <c r="B9" s="41" t="n">
        <f aca="false">IF(A9="","",IFERROR(AVERAGE(Calculs!B9:AY9),""))</f>
        <v>0.715</v>
      </c>
      <c r="C9" s="42" t="s">
        <v>124</v>
      </c>
      <c r="D9" s="43" t="n">
        <v>13</v>
      </c>
      <c r="E9" s="43" t="n">
        <v>13</v>
      </c>
      <c r="F9" s="43" t="n">
        <v>14</v>
      </c>
      <c r="G9" s="43" t="n">
        <v>12</v>
      </c>
      <c r="H9" s="43" t="n">
        <v>16</v>
      </c>
      <c r="I9" s="43" t="n">
        <v>14</v>
      </c>
      <c r="J9" s="43" t="n">
        <v>13</v>
      </c>
      <c r="K9" s="43" t="n">
        <v>13</v>
      </c>
      <c r="L9" s="43" t="n">
        <v>14</v>
      </c>
      <c r="M9" s="43" t="n">
        <v>14</v>
      </c>
      <c r="N9" s="43" t="n">
        <v>17</v>
      </c>
      <c r="O9" s="43" t="n">
        <v>17</v>
      </c>
      <c r="P9" s="43" t="n">
        <v>13</v>
      </c>
      <c r="Q9" s="43" t="n">
        <v>17</v>
      </c>
      <c r="R9" s="43" t="n">
        <v>15</v>
      </c>
      <c r="S9" s="43" t="n">
        <v>12</v>
      </c>
      <c r="T9" s="43" t="n">
        <v>15</v>
      </c>
      <c r="U9" s="43" t="n">
        <v>15</v>
      </c>
      <c r="V9" s="43" t="n">
        <v>13</v>
      </c>
      <c r="W9" s="43" t="n">
        <v>16</v>
      </c>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row>
    <row r="10" s="44" customFormat="true" ht="46.5" hidden="false" customHeight="true" outlineLevel="0" collapsed="false">
      <c r="A10" s="45" t="s">
        <v>125</v>
      </c>
      <c r="B10" s="46" t="n">
        <f aca="false">IF(A10="","",IFERROR(AVERAGE(Calculs!B10:AY10),""))</f>
        <v>0.435</v>
      </c>
      <c r="C10" s="47" t="s">
        <v>126</v>
      </c>
      <c r="D10" s="48" t="n">
        <v>6</v>
      </c>
      <c r="E10" s="48" t="n">
        <v>6</v>
      </c>
      <c r="F10" s="48" t="n">
        <v>7</v>
      </c>
      <c r="G10" s="48" t="n">
        <v>5</v>
      </c>
      <c r="H10" s="48" t="n">
        <v>10</v>
      </c>
      <c r="I10" s="48" t="n">
        <v>8</v>
      </c>
      <c r="J10" s="48" t="n">
        <v>7</v>
      </c>
      <c r="K10" s="48" t="n">
        <v>7</v>
      </c>
      <c r="L10" s="48" t="n">
        <v>8</v>
      </c>
      <c r="M10" s="48" t="n">
        <v>8</v>
      </c>
      <c r="N10" s="48" t="n">
        <v>11</v>
      </c>
      <c r="O10" s="48" t="n">
        <v>11</v>
      </c>
      <c r="P10" s="48" t="n">
        <v>7</v>
      </c>
      <c r="Q10" s="48" t="n">
        <v>13</v>
      </c>
      <c r="R10" s="48" t="n">
        <v>9</v>
      </c>
      <c r="S10" s="48" t="n">
        <v>6</v>
      </c>
      <c r="T10" s="48" t="n">
        <v>15</v>
      </c>
      <c r="U10" s="48" t="n">
        <v>11</v>
      </c>
      <c r="V10" s="48" t="n">
        <v>9</v>
      </c>
      <c r="W10" s="48" t="n">
        <v>10</v>
      </c>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row>
    <row r="11" s="44" customFormat="true" ht="46.5" hidden="false" customHeight="true" outlineLevel="0" collapsed="false">
      <c r="A11" s="40" t="s">
        <v>127</v>
      </c>
      <c r="B11" s="41" t="n">
        <f aca="false">IF(A11="","",IFERROR(AVERAGE(Calculs!B11:AY11),""))</f>
        <v>0.7</v>
      </c>
      <c r="C11" s="42" t="s">
        <v>128</v>
      </c>
      <c r="D11" s="43" t="n">
        <v>14</v>
      </c>
      <c r="E11" s="43" t="n">
        <v>14</v>
      </c>
      <c r="F11" s="43" t="n">
        <v>15</v>
      </c>
      <c r="G11" s="43" t="n">
        <v>13</v>
      </c>
      <c r="H11" s="43" t="n">
        <v>13</v>
      </c>
      <c r="I11" s="43" t="n">
        <v>11</v>
      </c>
      <c r="J11" s="43" t="n">
        <v>10</v>
      </c>
      <c r="K11" s="43" t="n">
        <v>10</v>
      </c>
      <c r="L11" s="43" t="n">
        <v>11</v>
      </c>
      <c r="M11" s="43" t="n">
        <v>11</v>
      </c>
      <c r="N11" s="43" t="n">
        <v>16</v>
      </c>
      <c r="O11" s="43" t="n">
        <v>16</v>
      </c>
      <c r="P11" s="43" t="n">
        <v>13</v>
      </c>
      <c r="Q11" s="43" t="n">
        <v>17</v>
      </c>
      <c r="R11" s="43" t="n">
        <v>19</v>
      </c>
      <c r="S11" s="43" t="n">
        <v>16</v>
      </c>
      <c r="T11" s="43" t="n">
        <v>14</v>
      </c>
      <c r="U11" s="43" t="n">
        <v>17</v>
      </c>
      <c r="V11" s="43" t="n">
        <v>15</v>
      </c>
      <c r="W11" s="43" t="n">
        <v>15</v>
      </c>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row>
    <row r="12" s="44" customFormat="true" ht="46.5" hidden="false" customHeight="true" outlineLevel="0" collapsed="false">
      <c r="A12" s="45" t="s">
        <v>129</v>
      </c>
      <c r="B12" s="46" t="n">
        <f aca="false">IF(A12="","",IFERROR(AVERAGE(Calculs!B12:AY12),""))</f>
        <v>0.7225</v>
      </c>
      <c r="C12" s="47" t="s">
        <v>130</v>
      </c>
      <c r="D12" s="48" t="n">
        <v>10</v>
      </c>
      <c r="E12" s="48" t="n">
        <v>10</v>
      </c>
      <c r="F12" s="48" t="n">
        <v>11</v>
      </c>
      <c r="G12" s="48" t="n">
        <v>9</v>
      </c>
      <c r="H12" s="48" t="n">
        <v>20</v>
      </c>
      <c r="I12" s="48" t="n">
        <v>18</v>
      </c>
      <c r="J12" s="48" t="n">
        <v>17</v>
      </c>
      <c r="K12" s="48" t="n">
        <v>17</v>
      </c>
      <c r="L12" s="48" t="n">
        <v>18</v>
      </c>
      <c r="M12" s="48" t="n">
        <v>18</v>
      </c>
      <c r="N12" s="48" t="n">
        <v>18</v>
      </c>
      <c r="O12" s="48" t="n">
        <v>18</v>
      </c>
      <c r="P12" s="48" t="n">
        <v>12</v>
      </c>
      <c r="Q12" s="48" t="n">
        <v>15</v>
      </c>
      <c r="R12" s="48" t="n">
        <v>12</v>
      </c>
      <c r="S12" s="48" t="n">
        <v>9</v>
      </c>
      <c r="T12" s="48" t="n">
        <v>16</v>
      </c>
      <c r="U12" s="48" t="n">
        <v>12</v>
      </c>
      <c r="V12" s="48" t="n">
        <v>11</v>
      </c>
      <c r="W12" s="48" t="n">
        <v>18</v>
      </c>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row>
    <row r="13" s="44" customFormat="true" ht="46.5" hidden="false" customHeight="true" outlineLevel="0" collapsed="false">
      <c r="A13" s="40" t="s">
        <v>131</v>
      </c>
      <c r="B13" s="41" t="n">
        <f aca="false">IF(A13="","",IFERROR(AVERAGE(Calculs!B13:AY13),""))</f>
        <v>0.785</v>
      </c>
      <c r="C13" s="42" t="s">
        <v>132</v>
      </c>
      <c r="D13" s="43" t="n">
        <v>15</v>
      </c>
      <c r="E13" s="43" t="n">
        <v>15</v>
      </c>
      <c r="F13" s="43" t="n">
        <v>16</v>
      </c>
      <c r="G13" s="43" t="n">
        <v>14</v>
      </c>
      <c r="H13" s="43" t="n">
        <v>17</v>
      </c>
      <c r="I13" s="43" t="n">
        <v>15</v>
      </c>
      <c r="J13" s="43" t="n">
        <v>14</v>
      </c>
      <c r="K13" s="43" t="n">
        <v>14</v>
      </c>
      <c r="L13" s="43" t="n">
        <v>15</v>
      </c>
      <c r="M13" s="43" t="n">
        <v>15</v>
      </c>
      <c r="N13" s="43" t="n">
        <v>18</v>
      </c>
      <c r="O13" s="43" t="n">
        <v>18</v>
      </c>
      <c r="P13" s="43" t="n">
        <v>15</v>
      </c>
      <c r="Q13" s="43" t="n">
        <v>18</v>
      </c>
      <c r="R13" s="43" t="n">
        <v>17</v>
      </c>
      <c r="S13" s="43" t="n">
        <v>14</v>
      </c>
      <c r="T13" s="43" t="n">
        <v>16</v>
      </c>
      <c r="U13" s="43" t="n">
        <v>16</v>
      </c>
      <c r="V13" s="43" t="n">
        <v>15</v>
      </c>
      <c r="W13" s="43" t="n">
        <v>17</v>
      </c>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row>
    <row r="14" s="44" customFormat="true" ht="46.5" hidden="false" customHeight="true" outlineLevel="0" collapsed="false">
      <c r="A14" s="45" t="s">
        <v>133</v>
      </c>
      <c r="B14" s="46" t="n">
        <f aca="false">IF(A14="","",IFERROR(AVERAGE(Calculs!B14:AY14),""))</f>
        <v>0.635</v>
      </c>
      <c r="C14" s="47" t="s">
        <v>134</v>
      </c>
      <c r="D14" s="48" t="n">
        <v>11</v>
      </c>
      <c r="E14" s="48" t="n">
        <v>11</v>
      </c>
      <c r="F14" s="48" t="n">
        <v>12</v>
      </c>
      <c r="G14" s="48" t="n">
        <v>10</v>
      </c>
      <c r="H14" s="48" t="n">
        <v>15</v>
      </c>
      <c r="I14" s="48" t="n">
        <v>13</v>
      </c>
      <c r="J14" s="48" t="n">
        <v>12</v>
      </c>
      <c r="K14" s="48" t="n">
        <v>12</v>
      </c>
      <c r="L14" s="48" t="n">
        <v>13</v>
      </c>
      <c r="M14" s="48" t="n">
        <v>13</v>
      </c>
      <c r="N14" s="48" t="n">
        <v>15</v>
      </c>
      <c r="O14" s="48" t="n">
        <v>15</v>
      </c>
      <c r="P14" s="48" t="n">
        <v>11</v>
      </c>
      <c r="Q14" s="48" t="n">
        <v>16</v>
      </c>
      <c r="R14" s="48" t="n">
        <v>11</v>
      </c>
      <c r="S14" s="48" t="n">
        <v>8</v>
      </c>
      <c r="T14" s="48" t="n">
        <v>17</v>
      </c>
      <c r="U14" s="48" t="n">
        <v>13</v>
      </c>
      <c r="V14" s="48" t="n">
        <v>11</v>
      </c>
      <c r="W14" s="48" t="n">
        <v>15</v>
      </c>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row>
    <row r="15" s="44" customFormat="true" ht="46.5" hidden="false" customHeight="true" outlineLevel="0" collapsed="false">
      <c r="A15" s="40" t="s">
        <v>135</v>
      </c>
      <c r="B15" s="41" t="n">
        <f aca="false">IF(A15="","",IFERROR(AVERAGE(Calculs!B15:AY15),""))</f>
        <v>0.7225</v>
      </c>
      <c r="C15" s="42" t="s">
        <v>136</v>
      </c>
      <c r="D15" s="43" t="n">
        <v>16</v>
      </c>
      <c r="E15" s="43" t="n">
        <v>16</v>
      </c>
      <c r="F15" s="43" t="n">
        <v>17</v>
      </c>
      <c r="G15" s="43" t="n">
        <v>15</v>
      </c>
      <c r="H15" s="43" t="n">
        <v>14</v>
      </c>
      <c r="I15" s="43" t="n">
        <v>12</v>
      </c>
      <c r="J15" s="43" t="n">
        <v>11</v>
      </c>
      <c r="K15" s="43" t="n">
        <v>11</v>
      </c>
      <c r="L15" s="43" t="n">
        <v>12</v>
      </c>
      <c r="M15" s="43" t="n">
        <v>12</v>
      </c>
      <c r="N15" s="43" t="n">
        <v>15</v>
      </c>
      <c r="O15" s="43" t="n">
        <v>15</v>
      </c>
      <c r="P15" s="43" t="n">
        <v>14</v>
      </c>
      <c r="Q15" s="43" t="n">
        <v>18</v>
      </c>
      <c r="R15" s="43" t="n">
        <v>16</v>
      </c>
      <c r="S15" s="43" t="n">
        <v>13</v>
      </c>
      <c r="T15" s="43" t="n">
        <v>14</v>
      </c>
      <c r="U15" s="43" t="n">
        <v>17</v>
      </c>
      <c r="V15" s="43" t="n">
        <v>15</v>
      </c>
      <c r="W15" s="43" t="n">
        <v>16</v>
      </c>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row>
    <row r="16" s="44" customFormat="true" ht="46.5" hidden="false" customHeight="true" outlineLevel="0" collapsed="false">
      <c r="A16" s="45" t="s">
        <v>137</v>
      </c>
      <c r="B16" s="46" t="n">
        <f aca="false">IF(A16="","",IFERROR(AVERAGE(Calculs!B16:AY16),""))</f>
        <v>0.63</v>
      </c>
      <c r="C16" s="47" t="s">
        <v>138</v>
      </c>
      <c r="D16" s="48" t="n">
        <v>11</v>
      </c>
      <c r="E16" s="48" t="n">
        <v>11</v>
      </c>
      <c r="F16" s="48" t="n">
        <v>12</v>
      </c>
      <c r="G16" s="48" t="n">
        <v>10</v>
      </c>
      <c r="H16" s="48" t="n">
        <v>15</v>
      </c>
      <c r="I16" s="48" t="n">
        <v>13</v>
      </c>
      <c r="J16" s="48" t="n">
        <v>12</v>
      </c>
      <c r="K16" s="48" t="n">
        <v>12</v>
      </c>
      <c r="L16" s="48" t="n">
        <v>13</v>
      </c>
      <c r="M16" s="48" t="n">
        <v>13</v>
      </c>
      <c r="N16" s="48" t="n">
        <v>13</v>
      </c>
      <c r="O16" s="48" t="n">
        <v>13</v>
      </c>
      <c r="P16" s="48" t="n">
        <v>12</v>
      </c>
      <c r="Q16" s="48" t="n">
        <v>15</v>
      </c>
      <c r="R16" s="48" t="n">
        <v>13</v>
      </c>
      <c r="S16" s="48" t="n">
        <v>10</v>
      </c>
      <c r="T16" s="48" t="n">
        <v>15</v>
      </c>
      <c r="U16" s="48" t="n">
        <v>13</v>
      </c>
      <c r="V16" s="48" t="n">
        <v>12</v>
      </c>
      <c r="W16" s="48" t="n">
        <v>14</v>
      </c>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row>
    <row r="17" s="44" customFormat="true" ht="46.5" hidden="false" customHeight="true" outlineLevel="0" collapsed="false">
      <c r="A17" s="40" t="s">
        <v>139</v>
      </c>
      <c r="B17" s="41" t="n">
        <f aca="false">IF(A17="","",IFERROR(AVERAGE(Calculs!B17:AY17),""))</f>
        <v>0.85</v>
      </c>
      <c r="C17" s="42" t="s">
        <v>140</v>
      </c>
      <c r="D17" s="43" t="n">
        <v>17</v>
      </c>
      <c r="E17" s="43" t="n">
        <v>17</v>
      </c>
      <c r="F17" s="43" t="n">
        <v>18</v>
      </c>
      <c r="G17" s="43" t="n">
        <v>16</v>
      </c>
      <c r="H17" s="43" t="n">
        <v>18</v>
      </c>
      <c r="I17" s="43" t="n">
        <v>16</v>
      </c>
      <c r="J17" s="43" t="n">
        <v>15</v>
      </c>
      <c r="K17" s="43" t="n">
        <v>15</v>
      </c>
      <c r="L17" s="43" t="n">
        <v>16</v>
      </c>
      <c r="M17" s="43" t="n">
        <v>16</v>
      </c>
      <c r="N17" s="43" t="n">
        <v>19</v>
      </c>
      <c r="O17" s="43" t="n">
        <v>19</v>
      </c>
      <c r="P17" s="43" t="n">
        <v>16</v>
      </c>
      <c r="Q17" s="43" t="n">
        <v>19</v>
      </c>
      <c r="R17" s="43" t="n">
        <v>18</v>
      </c>
      <c r="S17" s="43" t="n">
        <v>15</v>
      </c>
      <c r="T17" s="43" t="n">
        <v>17</v>
      </c>
      <c r="U17" s="43" t="n">
        <v>18</v>
      </c>
      <c r="V17" s="43" t="n">
        <v>16</v>
      </c>
      <c r="W17" s="43" t="n">
        <v>19</v>
      </c>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row>
    <row r="18" s="44" customFormat="true" ht="46.5" hidden="false" customHeight="true" outlineLevel="0" collapsed="false">
      <c r="A18" s="45" t="s">
        <v>141</v>
      </c>
      <c r="B18" s="46" t="n">
        <f aca="false">IF(A18="","",IFERROR(AVERAGE(Calculs!B18:AY18),""))</f>
        <v>0.4925</v>
      </c>
      <c r="C18" s="47" t="s">
        <v>142</v>
      </c>
      <c r="D18" s="48" t="n">
        <v>7</v>
      </c>
      <c r="E18" s="48" t="n">
        <v>7</v>
      </c>
      <c r="F18" s="48" t="n">
        <v>8</v>
      </c>
      <c r="G18" s="48" t="n">
        <v>6</v>
      </c>
      <c r="H18" s="48" t="n">
        <v>11</v>
      </c>
      <c r="I18" s="48" t="n">
        <v>9</v>
      </c>
      <c r="J18" s="48" t="n">
        <v>8</v>
      </c>
      <c r="K18" s="48" t="n">
        <v>8</v>
      </c>
      <c r="L18" s="48" t="n">
        <v>9</v>
      </c>
      <c r="M18" s="48" t="n">
        <v>9</v>
      </c>
      <c r="N18" s="48" t="n">
        <v>12</v>
      </c>
      <c r="O18" s="48" t="n">
        <v>12</v>
      </c>
      <c r="P18" s="48" t="n">
        <v>8</v>
      </c>
      <c r="Q18" s="48" t="n">
        <v>14</v>
      </c>
      <c r="R18" s="48" t="n">
        <v>10</v>
      </c>
      <c r="S18" s="48" t="n">
        <v>7</v>
      </c>
      <c r="T18" s="48" t="n">
        <v>16</v>
      </c>
      <c r="U18" s="48" t="n">
        <v>12</v>
      </c>
      <c r="V18" s="48" t="n">
        <v>13</v>
      </c>
      <c r="W18" s="48" t="n">
        <v>11</v>
      </c>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row>
    <row r="19" s="44" customFormat="true" ht="46.5" hidden="false" customHeight="true" outlineLevel="0" collapsed="false">
      <c r="A19" s="40"/>
      <c r="B19" s="41"/>
      <c r="C19" s="49"/>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row>
    <row r="20" s="44" customFormat="true" ht="46.5" hidden="false" customHeight="true" outlineLevel="0" collapsed="false">
      <c r="A20" s="45"/>
      <c r="B20" s="46" t="str">
        <f aca="false">IF(A20="","",IFERROR(AVERAGE(Calculs!B20:AY20),""))</f>
        <v/>
      </c>
      <c r="C20" s="50"/>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row>
    <row r="21" s="44" customFormat="true" ht="46.5" hidden="false" customHeight="true" outlineLevel="0" collapsed="false">
      <c r="A21" s="40"/>
      <c r="B21" s="41" t="str">
        <f aca="false">IF(A21="","",IFERROR(AVERAGE(Calculs!B21:AY21),""))</f>
        <v/>
      </c>
      <c r="C21" s="49"/>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row>
    <row r="22" s="44" customFormat="true" ht="46.5" hidden="false" customHeight="true" outlineLevel="0" collapsed="false">
      <c r="A22" s="45"/>
      <c r="B22" s="46" t="str">
        <f aca="false">IF(A22="","",IFERROR(AVERAGE(Calculs!B22:AY22),""))</f>
        <v/>
      </c>
      <c r="C22" s="50"/>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row>
    <row r="23" s="44" customFormat="true" ht="46.5" hidden="false" customHeight="true" outlineLevel="0" collapsed="false">
      <c r="A23" s="40"/>
      <c r="B23" s="41" t="str">
        <f aca="false">IF(A23="","",IFERROR(AVERAGE(Calculs!B23:AY23),""))</f>
        <v/>
      </c>
      <c r="C23" s="49"/>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row>
    <row r="24" s="44" customFormat="true" ht="46.5" hidden="false" customHeight="true" outlineLevel="0" collapsed="false">
      <c r="A24" s="45"/>
      <c r="B24" s="46" t="str">
        <f aca="false">IF(A24="","",IFERROR(AVERAGE(Calculs!B24:AY24),""))</f>
        <v/>
      </c>
      <c r="C24" s="50"/>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row>
    <row r="25" s="44" customFormat="true" ht="46.5" hidden="false" customHeight="true" outlineLevel="0" collapsed="false">
      <c r="A25" s="40"/>
      <c r="B25" s="41" t="str">
        <f aca="false">IF(A25="","",IFERROR(AVERAGE(Calculs!B25:AY25),""))</f>
        <v/>
      </c>
      <c r="C25" s="49"/>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row>
    <row r="26" s="44" customFormat="true" ht="46.5" hidden="false" customHeight="true" outlineLevel="0" collapsed="false">
      <c r="A26" s="45"/>
      <c r="B26" s="46" t="str">
        <f aca="false">IF(A26="","",IFERROR(AVERAGE(Calculs!B26:AY26),""))</f>
        <v/>
      </c>
      <c r="C26" s="50"/>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row>
    <row r="27" s="44" customFormat="true" ht="46.5" hidden="false" customHeight="true" outlineLevel="0" collapsed="false">
      <c r="A27" s="40"/>
      <c r="B27" s="41" t="str">
        <f aca="false">IF(A27="","",IFERROR(AVERAGE(Calculs!B27:AY27),""))</f>
        <v/>
      </c>
      <c r="C27" s="49"/>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row>
    <row r="28" s="44" customFormat="true" ht="46.5" hidden="false" customHeight="true" outlineLevel="0" collapsed="false">
      <c r="A28" s="45"/>
      <c r="B28" s="46" t="str">
        <f aca="false">IF(A28="","",IFERROR(AVERAGE(Calculs!B28:AY28),""))</f>
        <v/>
      </c>
      <c r="C28" s="50"/>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row>
    <row r="29" s="44" customFormat="true" ht="46.5" hidden="false" customHeight="true" outlineLevel="0" collapsed="false">
      <c r="A29" s="40"/>
      <c r="B29" s="41" t="str">
        <f aca="false">IF(A29="","",IFERROR(AVERAGE(Calculs!B29:AY29),""))</f>
        <v/>
      </c>
      <c r="C29" s="49"/>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row>
    <row r="30" s="44" customFormat="true" ht="46.5" hidden="false" customHeight="true" outlineLevel="0" collapsed="false">
      <c r="A30" s="45"/>
      <c r="B30" s="46" t="str">
        <f aca="false">IF(A30="","",IFERROR(AVERAGE(Calculs!B30:AY30),""))</f>
        <v/>
      </c>
      <c r="C30" s="50"/>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row>
    <row r="31" s="44" customFormat="true" ht="46.5" hidden="false" customHeight="true" outlineLevel="0" collapsed="false">
      <c r="A31" s="40"/>
      <c r="B31" s="41" t="str">
        <f aca="false">IF(A31="","",IFERROR(AVERAGE(Calculs!B31:AY31),""))</f>
        <v/>
      </c>
      <c r="C31" s="49"/>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row>
    <row r="32" s="44" customFormat="true" ht="46.5" hidden="false" customHeight="true" outlineLevel="0" collapsed="false">
      <c r="A32" s="45"/>
      <c r="B32" s="46" t="str">
        <f aca="false">IF(A32="","",IFERROR(AVERAGE(Calculs!B32:AY32),""))</f>
        <v/>
      </c>
      <c r="C32" s="50"/>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row>
    <row r="33" s="44" customFormat="true" ht="46.5" hidden="false" customHeight="true" outlineLevel="0" collapsed="false">
      <c r="A33" s="40"/>
      <c r="B33" s="41" t="str">
        <f aca="false">IF(A33="","",IFERROR(AVERAGE(Calculs!B33:AY33),""))</f>
        <v/>
      </c>
      <c r="C33" s="49"/>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row>
    <row r="34" s="44" customFormat="true" ht="46.5" hidden="false" customHeight="true" outlineLevel="0" collapsed="false">
      <c r="A34" s="45"/>
      <c r="B34" s="46" t="str">
        <f aca="false">IF(A34="","",IFERROR(AVERAGE(Calculs!B34:AY34),""))</f>
        <v/>
      </c>
      <c r="C34" s="50"/>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row>
    <row r="35" customFormat="false" ht="15" hidden="false" customHeight="true" outlineLevel="0" collapsed="false">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row>
    <row r="36" customFormat="false" ht="15" hidden="false" customHeight="true" outlineLevel="0" collapsed="false">
      <c r="A36" s="11" t="s">
        <v>143</v>
      </c>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row>
    <row r="37" customFormat="false" ht="15" hidden="false" customHeight="true" outlineLevel="0" collapsed="false">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row>
  </sheetData>
  <sheetProtection sheet="true" objects="true" scenarios="true" insertRows="false" deleteRows="false"/>
  <mergeCells count="6">
    <mergeCell ref="A1:BA1"/>
    <mergeCell ref="A2:BA2"/>
    <mergeCell ref="A3:A4"/>
    <mergeCell ref="B3:B4"/>
    <mergeCell ref="C3:C4"/>
    <mergeCell ref="A36:BA37"/>
  </mergeCells>
  <conditionalFormatting sqref="B5:B34">
    <cfRule type="expression" priority="2" aboveAverage="0" equalAverage="0" bottom="0" percent="0" rank="0" text="" dxfId="11">
      <formula>AND(B5&lt;&gt;"",B5&lt;Paramètres!$C$12/100)</formula>
    </cfRule>
    <cfRule type="expression" priority="3" aboveAverage="0" equalAverage="0" bottom="0" percent="0" rank="0" text="" dxfId="12">
      <formula>AND(B5&lt;&gt;"",B5&gt;=Paramètres!$C$12/100,B5&lt;Paramètres!$C$13/100)</formula>
    </cfRule>
    <cfRule type="expression" priority="4" aboveAverage="0" equalAverage="0" bottom="0" percent="0" rank="0" text="" dxfId="13">
      <formula>AND(B5&lt;&gt;"",B5&gt;=Paramètres!$C$13/100)</formula>
    </cfRule>
  </conditionalFormatting>
  <conditionalFormatting sqref="C5:AZ34">
    <cfRule type="expression" priority="5" aboveAverage="0" equalAverage="0" bottom="0" percent="0" rank="0" text="" dxfId="11">
      <formula>AND(C5&lt;&gt;"",Calculs!B5&lt;&gt;"",Calculs!B5&lt;Paramètres!$C$12/100)</formula>
    </cfRule>
    <cfRule type="expression" priority="6" aboveAverage="0" equalAverage="0" bottom="0" percent="0" rank="0" text="" dxfId="12">
      <formula>AND(C5&lt;&gt;"",Calculs!B5&lt;&gt;"",Calculs!B5&gt;=Paramètres!$C$12/100,Calculs!B5&lt;Paramètres!$C$13/100)</formula>
    </cfRule>
    <cfRule type="expression" priority="7" aboveAverage="0" equalAverage="0" bottom="0" percent="0" rank="0" text="" dxfId="13">
      <formula>AND(C5&lt;&gt;"",Calculs!B5&lt;&gt;"",Calculs!B5&gt;=Paramètres!$C$13/100)</formula>
    </cfRule>
  </conditionalFormatting>
  <dataValidations count="1">
    <dataValidation allowBlank="true" error="Entrez une note entre 0 et le barème choisi dans Paramètres, ou l'un des codes lettres actifs (voir Paramètres, ligne 11 à 16)." errorStyle="stop" errorTitle="Valeur non reconnue" operator="between" prompt="Note selon le barème choisi dans Paramètres, ou code lettre (A / EC / NA...)." promptTitle="Résultat de l'élève" showDropDown="false" showErrorMessage="true" showInputMessage="true" sqref="C5:AZ34" type="custom">
      <formula1>IF(Paramètres!$C$5="Lettres",COUNTIF(Paramètres!$A$11:$A$16,C5)&gt;0,AND(ISNUMBER(C5),C5&gt;=0,C5&lt;=Paramètres!$C$7))</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G5" activeCellId="0" sqref="G5"/>
    </sheetView>
  </sheetViews>
  <sheetFormatPr defaultColWidth="8.6796875" defaultRowHeight="15" customHeight="false" zeroHeight="false" outlineLevelRow="0" outlineLevelCol="0"/>
  <cols>
    <col collapsed="false" customWidth="true" hidden="false" outlineLevel="0" max="1" min="1" style="1" width="21"/>
    <col collapsed="false" customWidth="true" hidden="false" outlineLevel="0" max="2" min="2" style="1" width="13"/>
    <col collapsed="false" customWidth="true" hidden="false" outlineLevel="0" max="3" min="3" style="1" width="27"/>
    <col collapsed="false" customWidth="true" hidden="false" outlineLevel="0" max="4" min="4" style="1" width="12"/>
    <col collapsed="false" customWidth="true" hidden="false" outlineLevel="0" max="5" min="5" style="1" width="29"/>
    <col collapsed="false" customWidth="true" hidden="false" outlineLevel="0" max="6" min="6" style="1" width="38"/>
    <col collapsed="false" customWidth="true" hidden="false" outlineLevel="0" max="7" min="7" style="1" width="46"/>
    <col collapsed="false" customWidth="true" hidden="false" outlineLevel="0" max="8" min="8" style="1" width="16"/>
    <col collapsed="false" customWidth="true" hidden="false" outlineLevel="0" max="9" min="9" style="1" width="2"/>
    <col collapsed="false" customWidth="true" hidden="false" outlineLevel="0" max="10" min="10" style="1" width="8"/>
    <col collapsed="false" customWidth="true" hidden="false" outlineLevel="0" max="11" min="11" style="1" width="28"/>
    <col collapsed="false" customWidth="true" hidden="false" outlineLevel="0" max="12" min="12" style="1" width="43"/>
    <col collapsed="false" customWidth="true" hidden="true" outlineLevel="0" max="16" min="14" style="1" width="8.43"/>
    <col collapsed="false" customWidth="true" hidden="true" outlineLevel="0" max="17" min="17" style="13" width="8.43"/>
  </cols>
  <sheetData>
    <row r="1" customFormat="false" ht="31.5" hidden="false" customHeight="true" outlineLevel="0" collapsed="false">
      <c r="A1" s="35" t="s">
        <v>144</v>
      </c>
      <c r="B1" s="35"/>
      <c r="C1" s="35"/>
      <c r="D1" s="35"/>
      <c r="E1" s="35"/>
      <c r="F1" s="35"/>
      <c r="G1" s="35"/>
      <c r="H1" s="35"/>
      <c r="I1" s="35"/>
      <c r="J1" s="35"/>
      <c r="K1" s="35"/>
      <c r="L1" s="35"/>
      <c r="M1" s="4"/>
      <c r="N1" s="4"/>
      <c r="O1" s="4"/>
      <c r="P1" s="4"/>
    </row>
    <row r="2" customFormat="false" ht="22.5" hidden="false" customHeight="true" outlineLevel="0" collapsed="false">
      <c r="A2" s="36" t="s">
        <v>145</v>
      </c>
      <c r="B2" s="36"/>
      <c r="C2" s="36"/>
      <c r="D2" s="36"/>
      <c r="E2" s="36"/>
      <c r="F2" s="36"/>
      <c r="G2" s="36"/>
      <c r="H2" s="36"/>
      <c r="I2" s="4"/>
      <c r="J2" s="51" t="str">
        <f aca="false">COUNTA(D5:D64)&amp;" BESOINS D'EXEMPLE"</f>
        <v>24 BESOINS D'EXEMPLE</v>
      </c>
      <c r="K2" s="51"/>
      <c r="L2" s="51"/>
      <c r="M2" s="4"/>
      <c r="N2" s="4"/>
      <c r="O2" s="4"/>
      <c r="P2" s="4"/>
    </row>
    <row r="3" customFormat="false" ht="22.5" hidden="false" customHeight="true" outlineLevel="0" collapsed="false">
      <c r="A3" s="52" t="s">
        <v>146</v>
      </c>
      <c r="B3" s="52"/>
      <c r="C3" s="52"/>
      <c r="D3" s="52"/>
      <c r="E3" s="52"/>
      <c r="F3" s="52"/>
      <c r="G3" s="52"/>
      <c r="H3" s="52"/>
      <c r="I3" s="4"/>
      <c r="J3" s="4"/>
      <c r="K3" s="4"/>
      <c r="L3" s="4"/>
      <c r="M3" s="4"/>
      <c r="N3" s="4"/>
      <c r="O3" s="4"/>
      <c r="P3" s="4"/>
    </row>
    <row r="4" customFormat="false" ht="30.75" hidden="false" customHeight="true" outlineLevel="0" collapsed="false">
      <c r="A4" s="38" t="s">
        <v>112</v>
      </c>
      <c r="B4" s="38" t="s">
        <v>74</v>
      </c>
      <c r="C4" s="38" t="s">
        <v>75</v>
      </c>
      <c r="D4" s="38" t="s">
        <v>147</v>
      </c>
      <c r="E4" s="38" t="s">
        <v>148</v>
      </c>
      <c r="F4" s="38" t="s">
        <v>149</v>
      </c>
      <c r="G4" s="38" t="s">
        <v>150</v>
      </c>
      <c r="H4" s="38" t="s">
        <v>151</v>
      </c>
      <c r="I4" s="4"/>
      <c r="J4" s="53"/>
      <c r="K4" s="53"/>
      <c r="L4" s="53"/>
      <c r="M4" s="4"/>
      <c r="N4" s="54" t="s">
        <v>152</v>
      </c>
      <c r="O4" s="54" t="s">
        <v>153</v>
      </c>
      <c r="P4" s="54" t="s">
        <v>154</v>
      </c>
      <c r="Q4" s="13" t="s">
        <v>155</v>
      </c>
    </row>
    <row r="5" customFormat="false" ht="45.75" hidden="false" customHeight="true" outlineLevel="0" collapsed="false">
      <c r="A5" s="55" t="s">
        <v>133</v>
      </c>
      <c r="B5" s="56" t="s">
        <v>67</v>
      </c>
      <c r="C5" s="57" t="str">
        <f aca="false">IF(B5="","",IFERROR(INDEX(Paramètres!$H$6:$H$15,MATCH(B5,Paramètres!$G$6:$G$15,0)),""))</f>
        <v>Éducation musicale</v>
      </c>
      <c r="D5" s="58" t="s">
        <v>84</v>
      </c>
      <c r="E5" s="57" t="str">
        <f aca="false">IF(D5="","",IFERROR(INDEX(Paramètres!$N$24:$N$29,MATCH(D5,Paramètres!$A$24:$A$29,0)),""))</f>
        <v>G1 – Reprise immédiate</v>
      </c>
      <c r="F5" s="59" t="s">
        <v>156</v>
      </c>
      <c r="G5" s="59" t="s">
        <v>157</v>
      </c>
      <c r="H5" s="60" t="n">
        <v>46283</v>
      </c>
      <c r="I5" s="4"/>
      <c r="J5" s="29"/>
      <c r="K5" s="29"/>
      <c r="L5" s="29"/>
      <c r="M5" s="4"/>
      <c r="N5" s="54" t="str">
        <f aca="false">IF(Saisie!A5="","",Saisie!A5)</f>
        <v>Alice Martin</v>
      </c>
      <c r="O5" s="54" t="str">
        <f aca="false">Paramètres!G6</f>
        <v>M1</v>
      </c>
      <c r="P5" s="54" t="str">
        <f aca="false">Paramètres!A24</f>
        <v>G1</v>
      </c>
      <c r="Q5" s="13" t="n">
        <f aca="false">IF(OR($A5="",$D5=""),0,IF(COUNTIFS($A$5:A5,$A5,$D$5:D5,"&lt;&gt;")=1,1,0))</f>
        <v>1</v>
      </c>
    </row>
    <row r="6" customFormat="false" ht="45.75" hidden="false" customHeight="true" outlineLevel="0" collapsed="false">
      <c r="A6" s="55" t="s">
        <v>125</v>
      </c>
      <c r="B6" s="56" t="s">
        <v>42</v>
      </c>
      <c r="C6" s="57" t="str">
        <f aca="false">IF(B6="","",IFERROR(INDEX(Paramètres!$H$6:$H$15,MATCH(B6,Paramètres!$G$6:$G$15,0)),""))</f>
        <v>Mathématiques</v>
      </c>
      <c r="D6" s="58" t="s">
        <v>84</v>
      </c>
      <c r="E6" s="57" t="str">
        <f aca="false">IF(D6="","",IFERROR(INDEX(Paramètres!$N$24:$N$29,MATCH(D6,Paramètres!$A$24:$A$29,0)),""))</f>
        <v>G1 – Reprise immédiate</v>
      </c>
      <c r="F6" s="59" t="s">
        <v>158</v>
      </c>
      <c r="G6" s="59" t="s">
        <v>159</v>
      </c>
      <c r="H6" s="60" t="n">
        <v>46290</v>
      </c>
      <c r="I6" s="4"/>
      <c r="J6" s="29"/>
      <c r="K6" s="29"/>
      <c r="L6" s="29"/>
      <c r="M6" s="4"/>
      <c r="N6" s="54" t="str">
        <f aca="false">IF(Saisie!A6="","",Saisie!A6)</f>
        <v>Adam Benali</v>
      </c>
      <c r="O6" s="54" t="str">
        <f aca="false">Paramètres!G7</f>
        <v>M2</v>
      </c>
      <c r="P6" s="54" t="str">
        <f aca="false">Paramètres!A25</f>
        <v>G2</v>
      </c>
      <c r="Q6" s="13" t="n">
        <f aca="false">IF(OR($A6="",$D6=""),0,IF(COUNTIFS($A$5:A6,$A6,$D$5:D6,"&lt;&gt;")=1,1,0))</f>
        <v>1</v>
      </c>
    </row>
    <row r="7" customFormat="false" ht="45.75" hidden="false" customHeight="true" outlineLevel="0" collapsed="false">
      <c r="A7" s="55" t="s">
        <v>141</v>
      </c>
      <c r="B7" s="56" t="s">
        <v>39</v>
      </c>
      <c r="C7" s="57" t="str">
        <f aca="false">IF(B7="","",IFERROR(INDEX(Paramètres!$H$6:$H$15,MATCH(B7,Paramètres!$G$6:$G$15,0)),""))</f>
        <v>Français</v>
      </c>
      <c r="D7" s="58" t="s">
        <v>84</v>
      </c>
      <c r="E7" s="57" t="str">
        <f aca="false">IF(D7="","",IFERROR(INDEX(Paramètres!$N$24:$N$29,MATCH(D7,Paramètres!$A$24:$A$29,0)),""))</f>
        <v>G1 – Reprise immédiate</v>
      </c>
      <c r="F7" s="59" t="s">
        <v>160</v>
      </c>
      <c r="G7" s="59" t="s">
        <v>161</v>
      </c>
      <c r="H7" s="60" t="n">
        <v>46287</v>
      </c>
      <c r="I7" s="4"/>
      <c r="J7" s="29"/>
      <c r="K7" s="29"/>
      <c r="L7" s="29"/>
      <c r="M7" s="4"/>
      <c r="N7" s="54" t="str">
        <f aca="false">IF(Saisie!A7="","",Saisie!A7)</f>
        <v>Chloé Dubois</v>
      </c>
      <c r="O7" s="54" t="str">
        <f aca="false">Paramètres!G8</f>
        <v>M3</v>
      </c>
      <c r="P7" s="54" t="str">
        <f aca="false">Paramètres!A26</f>
        <v>G3</v>
      </c>
      <c r="Q7" s="13" t="n">
        <f aca="false">IF(OR($A7="",$D7=""),0,IF(COUNTIFS($A$5:A7,$A7,$D$5:D7,"&lt;&gt;")=1,1,0))</f>
        <v>1</v>
      </c>
    </row>
    <row r="8" customFormat="false" ht="45.75" hidden="false" customHeight="true" outlineLevel="0" collapsed="false">
      <c r="A8" s="55" t="s">
        <v>141</v>
      </c>
      <c r="B8" s="56" t="s">
        <v>42</v>
      </c>
      <c r="C8" s="57" t="str">
        <f aca="false">IF(B8="","",IFERROR(INDEX(Paramètres!$H$6:$H$15,MATCH(B8,Paramètres!$G$6:$G$15,0)),""))</f>
        <v>Mathématiques</v>
      </c>
      <c r="D8" s="58" t="s">
        <v>84</v>
      </c>
      <c r="E8" s="57" t="str">
        <f aca="false">IF(D8="","",IFERROR(INDEX(Paramètres!$N$24:$N$29,MATCH(D8,Paramètres!$A$24:$A$29,0)),""))</f>
        <v>G1 – Reprise immédiate</v>
      </c>
      <c r="F8" s="59" t="s">
        <v>162</v>
      </c>
      <c r="G8" s="59" t="s">
        <v>163</v>
      </c>
      <c r="H8" s="60" t="n">
        <v>46294</v>
      </c>
      <c r="I8" s="4"/>
      <c r="J8" s="29"/>
      <c r="K8" s="29"/>
      <c r="L8" s="29"/>
      <c r="M8" s="4"/>
      <c r="N8" s="54" t="str">
        <f aca="false">IF(Saisie!A8="","",Saisie!A8)</f>
        <v>Lucas Bernard</v>
      </c>
      <c r="O8" s="54" t="str">
        <f aca="false">Paramètres!G9</f>
        <v>M4</v>
      </c>
      <c r="P8" s="54" t="str">
        <f aca="false">Paramètres!A27</f>
        <v>G4</v>
      </c>
      <c r="Q8" s="13" t="n">
        <f aca="false">IF(OR($A8="",$D8=""),0,IF(COUNTIFS($A$5:A8,$A8,$D$5:D8,"&lt;&gt;")=1,1,0))</f>
        <v>0</v>
      </c>
    </row>
    <row r="9" customFormat="false" ht="45.75" hidden="false" customHeight="true" outlineLevel="0" collapsed="false">
      <c r="A9" s="55" t="s">
        <v>121</v>
      </c>
      <c r="B9" s="56" t="s">
        <v>39</v>
      </c>
      <c r="C9" s="57" t="str">
        <f aca="false">IF(B9="","",IFERROR(INDEX(Paramètres!$H$6:$H$15,MATCH(B9,Paramètres!$G$6:$G$15,0)),""))</f>
        <v>Français</v>
      </c>
      <c r="D9" s="58" t="s">
        <v>84</v>
      </c>
      <c r="E9" s="57" t="str">
        <f aca="false">IF(D9="","",IFERROR(INDEX(Paramètres!$N$24:$N$29,MATCH(D9,Paramètres!$A$24:$A$29,0)),""))</f>
        <v>G1 – Reprise immédiate</v>
      </c>
      <c r="F9" s="59" t="s">
        <v>164</v>
      </c>
      <c r="G9" s="59" t="s">
        <v>165</v>
      </c>
      <c r="H9" s="60" t="n">
        <v>46283</v>
      </c>
      <c r="I9" s="4"/>
      <c r="J9" s="29"/>
      <c r="K9" s="29"/>
      <c r="L9" s="29"/>
      <c r="M9" s="4"/>
      <c r="N9" s="54" t="str">
        <f aca="false">IF(Saisie!A9="","",Saisie!A9)</f>
        <v>Inès Robert</v>
      </c>
      <c r="O9" s="54" t="str">
        <f aca="false">Paramètres!G10</f>
        <v>M5</v>
      </c>
      <c r="P9" s="54" t="str">
        <f aca="false">Paramètres!A28</f>
        <v>G5</v>
      </c>
      <c r="Q9" s="13" t="n">
        <f aca="false">IF(OR($A9="",$D9=""),0,IF(COUNTIFS($A$5:A9,$A9,$D$5:D9,"&lt;&gt;")=1,1,0))</f>
        <v>1</v>
      </c>
    </row>
    <row r="10" customFormat="false" ht="45.75" hidden="false" customHeight="true" outlineLevel="0" collapsed="false">
      <c r="A10" s="55" t="s">
        <v>135</v>
      </c>
      <c r="B10" s="56" t="s">
        <v>42</v>
      </c>
      <c r="C10" s="57" t="str">
        <f aca="false">IF(B10="","",IFERROR(INDEX(Paramètres!$H$6:$H$15,MATCH(B10,Paramètres!$G$6:$G$15,0)),""))</f>
        <v>Mathématiques</v>
      </c>
      <c r="D10" s="58" t="s">
        <v>87</v>
      </c>
      <c r="E10" s="57" t="str">
        <f aca="false">IF(D10="","",IFERROR(INDEX(Paramètres!$N$24:$N$29,MATCH(D10,Paramètres!$A$24:$A$29,0)),""))</f>
        <v>G2 – À consolider</v>
      </c>
      <c r="F10" s="59" t="s">
        <v>166</v>
      </c>
      <c r="G10" s="59" t="s">
        <v>167</v>
      </c>
      <c r="H10" s="60" t="n">
        <v>46290</v>
      </c>
      <c r="I10" s="4"/>
      <c r="J10" s="29"/>
      <c r="K10" s="29"/>
      <c r="L10" s="29"/>
      <c r="M10" s="4"/>
      <c r="N10" s="54" t="str">
        <f aca="false">IF(Saisie!A10="","",Saisie!A10)</f>
        <v>Hugo Petit</v>
      </c>
      <c r="O10" s="54" t="str">
        <f aca="false">Paramètres!G11</f>
        <v>M6</v>
      </c>
      <c r="P10" s="54" t="str">
        <f aca="false">Paramètres!A29</f>
        <v>G6</v>
      </c>
      <c r="Q10" s="13" t="n">
        <f aca="false">IF(OR($A10="",$D10=""),0,IF(COUNTIFS($A$5:A10,$A10,$D$5:D10,"&lt;&gt;")=1,1,0))</f>
        <v>1</v>
      </c>
    </row>
    <row r="11" customFormat="false" ht="45.75" hidden="false" customHeight="true" outlineLevel="0" collapsed="false">
      <c r="A11" s="55" t="s">
        <v>117</v>
      </c>
      <c r="B11" s="56" t="s">
        <v>39</v>
      </c>
      <c r="C11" s="57" t="str">
        <f aca="false">IF(B11="","",IFERROR(INDEX(Paramètres!$H$6:$H$15,MATCH(B11,Paramètres!$G$6:$G$15,0)),""))</f>
        <v>Français</v>
      </c>
      <c r="D11" s="58" t="s">
        <v>87</v>
      </c>
      <c r="E11" s="57" t="str">
        <f aca="false">IF(D11="","",IFERROR(INDEX(Paramètres!$N$24:$N$29,MATCH(D11,Paramètres!$A$24:$A$29,0)),""))</f>
        <v>G2 – À consolider</v>
      </c>
      <c r="F11" s="59" t="s">
        <v>168</v>
      </c>
      <c r="G11" s="59" t="s">
        <v>169</v>
      </c>
      <c r="H11" s="60" t="n">
        <v>46290</v>
      </c>
      <c r="I11" s="4"/>
      <c r="J11" s="4"/>
      <c r="K11" s="4"/>
      <c r="L11" s="4"/>
      <c r="M11" s="4"/>
      <c r="N11" s="54" t="str">
        <f aca="false">IF(Saisie!A11="","",Saisie!A11)</f>
        <v>Lina Moreau</v>
      </c>
      <c r="O11" s="54" t="str">
        <f aca="false">Paramètres!G12</f>
        <v>M7</v>
      </c>
      <c r="P11" s="54"/>
      <c r="Q11" s="13" t="n">
        <f aca="false">IF(OR($A11="",$D11=""),0,IF(COUNTIFS($A$5:A11,$A11,$D$5:D11,"&lt;&gt;")=1,1,0))</f>
        <v>1</v>
      </c>
    </row>
    <row r="12" customFormat="false" ht="45.75" hidden="false" customHeight="true" outlineLevel="0" collapsed="false">
      <c r="A12" s="55" t="s">
        <v>129</v>
      </c>
      <c r="B12" s="56" t="s">
        <v>39</v>
      </c>
      <c r="C12" s="57" t="str">
        <f aca="false">IF(B12="","",IFERROR(INDEX(Paramètres!$H$6:$H$15,MATCH(B12,Paramètres!$G$6:$G$15,0)),""))</f>
        <v>Français</v>
      </c>
      <c r="D12" s="58" t="s">
        <v>87</v>
      </c>
      <c r="E12" s="57" t="str">
        <f aca="false">IF(D12="","",IFERROR(INDEX(Paramètres!$N$24:$N$29,MATCH(D12,Paramètres!$A$24:$A$29,0)),""))</f>
        <v>G2 – À consolider</v>
      </c>
      <c r="F12" s="59" t="s">
        <v>170</v>
      </c>
      <c r="G12" s="59" t="s">
        <v>171</v>
      </c>
      <c r="H12" s="60" t="n">
        <v>46287</v>
      </c>
      <c r="I12" s="4"/>
      <c r="J12" s="17"/>
      <c r="K12" s="17"/>
      <c r="L12" s="17"/>
      <c r="M12" s="4"/>
      <c r="N12" s="54" t="str">
        <f aca="false">IF(Saisie!A12="","",Saisie!A12)</f>
        <v>Nathan Laurent</v>
      </c>
      <c r="O12" s="54" t="str">
        <f aca="false">Paramètres!G13</f>
        <v>M8</v>
      </c>
      <c r="P12" s="54"/>
      <c r="Q12" s="13" t="n">
        <f aca="false">IF(OR($A12="",$D12=""),0,IF(COUNTIFS($A$5:A12,$A12,$D$5:D12,"&lt;&gt;")=1,1,0))</f>
        <v>1</v>
      </c>
    </row>
    <row r="13" customFormat="false" ht="45.75" hidden="false" customHeight="true" outlineLevel="0" collapsed="false">
      <c r="A13" s="55" t="s">
        <v>127</v>
      </c>
      <c r="B13" s="56" t="s">
        <v>42</v>
      </c>
      <c r="C13" s="57" t="str">
        <f aca="false">IF(B13="","",IFERROR(INDEX(Paramètres!$H$6:$H$15,MATCH(B13,Paramètres!$G$6:$G$15,0)),""))</f>
        <v>Mathématiques</v>
      </c>
      <c r="D13" s="58" t="s">
        <v>87</v>
      </c>
      <c r="E13" s="57" t="str">
        <f aca="false">IF(D13="","",IFERROR(INDEX(Paramètres!$N$24:$N$29,MATCH(D13,Paramètres!$A$24:$A$29,0)),""))</f>
        <v>G2 – À consolider</v>
      </c>
      <c r="F13" s="59" t="s">
        <v>172</v>
      </c>
      <c r="G13" s="59" t="s">
        <v>173</v>
      </c>
      <c r="H13" s="60" t="n">
        <v>46294</v>
      </c>
      <c r="I13" s="4"/>
      <c r="J13" s="61"/>
      <c r="K13" s="61"/>
      <c r="L13" s="61"/>
      <c r="M13" s="4"/>
      <c r="N13" s="54" t="str">
        <f aca="false">IF(Saisie!A13="","",Saisie!A13)</f>
        <v>Zoé Simon</v>
      </c>
      <c r="O13" s="54" t="str">
        <f aca="false">Paramètres!G14</f>
        <v>M9</v>
      </c>
      <c r="P13" s="54"/>
      <c r="Q13" s="13" t="n">
        <f aca="false">IF(OR($A13="",$D13=""),0,IF(COUNTIFS($A$5:A13,$A13,$D$5:D13,"&lt;&gt;")=1,1,0))</f>
        <v>1</v>
      </c>
    </row>
    <row r="14" customFormat="false" ht="45.75" hidden="false" customHeight="true" outlineLevel="0" collapsed="false">
      <c r="A14" s="55" t="s">
        <v>133</v>
      </c>
      <c r="B14" s="56" t="s">
        <v>39</v>
      </c>
      <c r="C14" s="57" t="str">
        <f aca="false">IF(B14="","",IFERROR(INDEX(Paramètres!$H$6:$H$15,MATCH(B14,Paramètres!$G$6:$G$15,0)),""))</f>
        <v>Français</v>
      </c>
      <c r="D14" s="58" t="s">
        <v>87</v>
      </c>
      <c r="E14" s="57" t="str">
        <f aca="false">IF(D14="","",IFERROR(INDEX(Paramètres!$N$24:$N$29,MATCH(D14,Paramètres!$A$24:$A$29,0)),""))</f>
        <v>G2 – À consolider</v>
      </c>
      <c r="F14" s="59" t="s">
        <v>174</v>
      </c>
      <c r="G14" s="59" t="s">
        <v>175</v>
      </c>
      <c r="H14" s="60" t="n">
        <v>46287</v>
      </c>
      <c r="I14" s="4"/>
      <c r="J14" s="61"/>
      <c r="K14" s="61"/>
      <c r="L14" s="61"/>
      <c r="M14" s="4"/>
      <c r="N14" s="54" t="str">
        <f aca="false">IF(Saisie!A14="","",Saisie!A14)</f>
        <v>Yanis Michel</v>
      </c>
      <c r="O14" s="54" t="str">
        <f aca="false">Paramètres!G15</f>
        <v>M10</v>
      </c>
      <c r="P14" s="54"/>
      <c r="Q14" s="13" t="n">
        <f aca="false">IF(OR($A14="",$D14=""),0,IF(COUNTIFS($A$5:A14,$A14,$D$5:D14,"&lt;&gt;")=1,1,0))</f>
        <v>0</v>
      </c>
    </row>
    <row r="15" customFormat="false" ht="45.75" hidden="false" customHeight="true" outlineLevel="0" collapsed="false">
      <c r="A15" s="55" t="s">
        <v>137</v>
      </c>
      <c r="B15" s="56" t="s">
        <v>57</v>
      </c>
      <c r="C15" s="57" t="str">
        <f aca="false">IF(B15="","",IFERROR(INDEX(Paramètres!$H$6:$H$15,MATCH(B15,Paramètres!$G$6:$G$15,0)),""))</f>
        <v>Langues vivantes</v>
      </c>
      <c r="D15" s="58" t="s">
        <v>87</v>
      </c>
      <c r="E15" s="57" t="str">
        <f aca="false">IF(D15="","",IFERROR(INDEX(Paramètres!$N$24:$N$29,MATCH(D15,Paramètres!$A$24:$A$29,0)),""))</f>
        <v>G2 – À consolider</v>
      </c>
      <c r="F15" s="59" t="s">
        <v>176</v>
      </c>
      <c r="G15" s="59" t="s">
        <v>177</v>
      </c>
      <c r="H15" s="60" t="n">
        <v>46297</v>
      </c>
      <c r="I15" s="4"/>
      <c r="J15" s="61"/>
      <c r="K15" s="61"/>
      <c r="L15" s="61"/>
      <c r="M15" s="4"/>
      <c r="N15" s="54" t="str">
        <f aca="false">IF(Saisie!A15="","",Saisie!A15)</f>
        <v>Emma Garcia</v>
      </c>
      <c r="O15" s="54"/>
      <c r="P15" s="54"/>
      <c r="Q15" s="13" t="n">
        <f aca="false">IF(OR($A15="",$D15=""),0,IF(COUNTIFS($A$5:A15,$A15,$D$5:D15,"&lt;&gt;")=1,1,0))</f>
        <v>1</v>
      </c>
    </row>
    <row r="16" customFormat="false" ht="45.75" hidden="false" customHeight="true" outlineLevel="0" collapsed="false">
      <c r="A16" s="55" t="s">
        <v>123</v>
      </c>
      <c r="B16" s="56" t="s">
        <v>42</v>
      </c>
      <c r="C16" s="57" t="str">
        <f aca="false">IF(B16="","",IFERROR(INDEX(Paramètres!$H$6:$H$15,MATCH(B16,Paramètres!$G$6:$G$15,0)),""))</f>
        <v>Mathématiques</v>
      </c>
      <c r="D16" s="58" t="s">
        <v>90</v>
      </c>
      <c r="E16" s="57" t="str">
        <f aca="false">IF(D16="","",IFERROR(INDEX(Paramètres!$N$24:$N$29,MATCH(D16,Paramètres!$A$24:$A$29,0)),""))</f>
        <v>G3 – En bonne voie</v>
      </c>
      <c r="F16" s="59" t="s">
        <v>178</v>
      </c>
      <c r="G16" s="59" t="s">
        <v>179</v>
      </c>
      <c r="H16" s="60" t="n">
        <v>46297</v>
      </c>
      <c r="I16" s="4"/>
      <c r="J16" s="4"/>
      <c r="K16" s="4"/>
      <c r="L16" s="4"/>
      <c r="M16" s="4"/>
      <c r="N16" s="54" t="str">
        <f aca="false">IF(Saisie!A16="","",Saisie!A16)</f>
        <v>Noé Roux</v>
      </c>
      <c r="O16" s="54"/>
      <c r="P16" s="54"/>
      <c r="Q16" s="13" t="n">
        <f aca="false">IF(OR($A16="",$D16=""),0,IF(COUNTIFS($A$5:A16,$A16,$D$5:D16,"&lt;&gt;")=1,1,0))</f>
        <v>1</v>
      </c>
    </row>
    <row r="17" customFormat="false" ht="45.75" hidden="false" customHeight="true" outlineLevel="0" collapsed="false">
      <c r="A17" s="55" t="s">
        <v>133</v>
      </c>
      <c r="B17" s="56" t="s">
        <v>42</v>
      </c>
      <c r="C17" s="57" t="str">
        <f aca="false">IF(B17="","",IFERROR(INDEX(Paramètres!$H$6:$H$15,MATCH(B17,Paramètres!$G$6:$G$15,0)),""))</f>
        <v>Mathématiques</v>
      </c>
      <c r="D17" s="58" t="s">
        <v>90</v>
      </c>
      <c r="E17" s="57" t="str">
        <f aca="false">IF(D17="","",IFERROR(INDEX(Paramètres!$N$24:$N$29,MATCH(D17,Paramètres!$A$24:$A$29,0)),""))</f>
        <v>G3 – En bonne voie</v>
      </c>
      <c r="F17" s="59" t="s">
        <v>180</v>
      </c>
      <c r="G17" s="59" t="s">
        <v>181</v>
      </c>
      <c r="H17" s="60" t="n">
        <v>46297</v>
      </c>
      <c r="I17" s="4"/>
      <c r="J17" s="4"/>
      <c r="K17" s="4"/>
      <c r="L17" s="4"/>
      <c r="M17" s="4"/>
      <c r="N17" s="54" t="str">
        <f aca="false">IF(Saisie!A17="","",Saisie!A17)</f>
        <v>Jade Fontaine</v>
      </c>
      <c r="O17" s="54"/>
      <c r="P17" s="54"/>
      <c r="Q17" s="13" t="n">
        <f aca="false">IF(OR($A17="",$D17=""),0,IF(COUNTIFS($A$5:A17,$A17,$D$5:D17,"&lt;&gt;")=1,1,0))</f>
        <v>0</v>
      </c>
    </row>
    <row r="18" customFormat="false" ht="45.75" hidden="false" customHeight="true" outlineLevel="0" collapsed="false">
      <c r="A18" s="55" t="s">
        <v>119</v>
      </c>
      <c r="B18" s="56" t="s">
        <v>42</v>
      </c>
      <c r="C18" s="57" t="str">
        <f aca="false">IF(B18="","",IFERROR(INDEX(Paramètres!$H$6:$H$15,MATCH(B18,Paramètres!$G$6:$G$15,0)),""))</f>
        <v>Mathématiques</v>
      </c>
      <c r="D18" s="58" t="s">
        <v>90</v>
      </c>
      <c r="E18" s="57" t="str">
        <f aca="false">IF(D18="","",IFERROR(INDEX(Paramètres!$N$24:$N$29,MATCH(D18,Paramètres!$A$24:$A$29,0)),""))</f>
        <v>G3 – En bonne voie</v>
      </c>
      <c r="F18" s="59" t="s">
        <v>182</v>
      </c>
      <c r="G18" s="59" t="s">
        <v>183</v>
      </c>
      <c r="H18" s="60" t="n">
        <v>46301</v>
      </c>
      <c r="I18" s="4"/>
      <c r="J18" s="4"/>
      <c r="K18" s="4"/>
      <c r="L18" s="4"/>
      <c r="M18" s="4"/>
      <c r="N18" s="54" t="str">
        <f aca="false">IF(Saisie!A18="","",Saisie!A18)</f>
        <v>Sami Leroy</v>
      </c>
      <c r="O18" s="54"/>
      <c r="P18" s="54"/>
      <c r="Q18" s="13" t="n">
        <f aca="false">IF(OR($A18="",$D18=""),0,IF(COUNTIFS($A$5:A18,$A18,$D$5:D18,"&lt;&gt;")=1,1,0))</f>
        <v>1</v>
      </c>
    </row>
    <row r="19" customFormat="false" ht="45.75" hidden="false" customHeight="true" outlineLevel="0" collapsed="false">
      <c r="A19" s="55" t="s">
        <v>117</v>
      </c>
      <c r="B19" s="56" t="s">
        <v>57</v>
      </c>
      <c r="C19" s="57" t="str">
        <f aca="false">IF(B19="","",IFERROR(INDEX(Paramètres!$H$6:$H$15,MATCH(B19,Paramètres!$G$6:$G$15,0)),""))</f>
        <v>Langues vivantes</v>
      </c>
      <c r="D19" s="58" t="s">
        <v>90</v>
      </c>
      <c r="E19" s="57" t="str">
        <f aca="false">IF(D19="","",IFERROR(INDEX(Paramètres!$N$24:$N$29,MATCH(D19,Paramètres!$A$24:$A$29,0)),""))</f>
        <v>G3 – En bonne voie</v>
      </c>
      <c r="F19" s="59" t="s">
        <v>184</v>
      </c>
      <c r="G19" s="59" t="s">
        <v>185</v>
      </c>
      <c r="H19" s="60" t="n">
        <v>46301</v>
      </c>
      <c r="I19" s="4"/>
      <c r="J19" s="4"/>
      <c r="K19" s="4"/>
      <c r="L19" s="4"/>
      <c r="M19" s="4"/>
      <c r="N19" s="54" t="str">
        <f aca="false">IF(Saisie!A19="","",Saisie!A19)</f>
        <v/>
      </c>
      <c r="O19" s="54"/>
      <c r="P19" s="54"/>
      <c r="Q19" s="13" t="n">
        <f aca="false">IF(OR($A19="",$D19=""),0,IF(COUNTIFS($A$5:A19,$A19,$D$5:D19,"&lt;&gt;")=1,1,0))</f>
        <v>0</v>
      </c>
    </row>
    <row r="20" customFormat="false" ht="45.75" hidden="false" customHeight="true" outlineLevel="0" collapsed="false">
      <c r="A20" s="55" t="s">
        <v>115</v>
      </c>
      <c r="B20" s="56" t="s">
        <v>39</v>
      </c>
      <c r="C20" s="57" t="str">
        <f aca="false">IF(B20="","",IFERROR(INDEX(Paramètres!$H$6:$H$15,MATCH(B20,Paramètres!$G$6:$G$15,0)),""))</f>
        <v>Français</v>
      </c>
      <c r="D20" s="58" t="s">
        <v>93</v>
      </c>
      <c r="E20" s="57" t="str">
        <f aca="false">IF(D20="","",IFERROR(INDEX(Paramètres!$N$24:$N$29,MATCH(D20,Paramètres!$A$24:$A$29,0)),""))</f>
        <v>G4 – Maîtrisé</v>
      </c>
      <c r="F20" s="59" t="s">
        <v>186</v>
      </c>
      <c r="G20" s="59" t="s">
        <v>187</v>
      </c>
      <c r="H20" s="60" t="n">
        <v>46304</v>
      </c>
      <c r="I20" s="4"/>
      <c r="J20" s="4"/>
      <c r="K20" s="4"/>
      <c r="L20" s="4"/>
      <c r="M20" s="4"/>
      <c r="N20" s="54" t="str">
        <f aca="false">IF(Saisie!A20="","",Saisie!A20)</f>
        <v/>
      </c>
      <c r="O20" s="54"/>
      <c r="P20" s="54"/>
      <c r="Q20" s="13" t="n">
        <f aca="false">IF(OR($A20="",$D20=""),0,IF(COUNTIFS($A$5:A20,$A20,$D$5:D20,"&lt;&gt;")=1,1,0))</f>
        <v>1</v>
      </c>
    </row>
    <row r="21" customFormat="false" ht="45.75" hidden="false" customHeight="true" outlineLevel="0" collapsed="false">
      <c r="A21" s="55" t="s">
        <v>131</v>
      </c>
      <c r="B21" s="56" t="s">
        <v>44</v>
      </c>
      <c r="C21" s="57" t="str">
        <f aca="false">IF(B21="","",IFERROR(INDEX(Paramètres!$H$6:$H$15,MATCH(B21,Paramètres!$G$6:$G$15,0)),""))</f>
        <v>Questionner le monde / Sciences</v>
      </c>
      <c r="D21" s="58" t="s">
        <v>93</v>
      </c>
      <c r="E21" s="57" t="str">
        <f aca="false">IF(D21="","",IFERROR(INDEX(Paramètres!$N$24:$N$29,MATCH(D21,Paramètres!$A$24:$A$29,0)),""))</f>
        <v>G4 – Maîtrisé</v>
      </c>
      <c r="F21" s="59" t="s">
        <v>188</v>
      </c>
      <c r="G21" s="59" t="s">
        <v>189</v>
      </c>
      <c r="H21" s="60" t="n">
        <v>46304</v>
      </c>
      <c r="I21" s="4"/>
      <c r="J21" s="4"/>
      <c r="K21" s="4"/>
      <c r="L21" s="4"/>
      <c r="M21" s="4"/>
      <c r="N21" s="54" t="str">
        <f aca="false">IF(Saisie!A21="","",Saisie!A21)</f>
        <v/>
      </c>
      <c r="O21" s="54"/>
      <c r="P21" s="54"/>
      <c r="Q21" s="13" t="n">
        <f aca="false">IF(OR($A21="",$D21=""),0,IF(COUNTIFS($A$5:A21,$A21,$D$5:D21,"&lt;&gt;")=1,1,0))</f>
        <v>1</v>
      </c>
    </row>
    <row r="22" customFormat="false" ht="45.75" hidden="false" customHeight="true" outlineLevel="0" collapsed="false">
      <c r="A22" s="55" t="s">
        <v>135</v>
      </c>
      <c r="B22" s="56" t="s">
        <v>39</v>
      </c>
      <c r="C22" s="57" t="str">
        <f aca="false">IF(B22="","",IFERROR(INDEX(Paramètres!$H$6:$H$15,MATCH(B22,Paramètres!$G$6:$G$15,0)),""))</f>
        <v>Français</v>
      </c>
      <c r="D22" s="58" t="s">
        <v>93</v>
      </c>
      <c r="E22" s="57" t="str">
        <f aca="false">IF(D22="","",IFERROR(INDEX(Paramètres!$N$24:$N$29,MATCH(D22,Paramètres!$A$24:$A$29,0)),""))</f>
        <v>G4 – Maîtrisé</v>
      </c>
      <c r="F22" s="59" t="s">
        <v>190</v>
      </c>
      <c r="G22" s="59" t="s">
        <v>191</v>
      </c>
      <c r="H22" s="60" t="n">
        <v>46304</v>
      </c>
      <c r="I22" s="4"/>
      <c r="J22" s="4"/>
      <c r="K22" s="4"/>
      <c r="L22" s="4"/>
      <c r="M22" s="4"/>
      <c r="N22" s="54" t="str">
        <f aca="false">IF(Saisie!A22="","",Saisie!A22)</f>
        <v/>
      </c>
      <c r="O22" s="54"/>
      <c r="P22" s="54"/>
      <c r="Q22" s="13" t="n">
        <f aca="false">IF(OR($A22="",$D22=""),0,IF(COUNTIFS($A$5:A22,$A22,$D$5:D22,"&lt;&gt;")=1,1,0))</f>
        <v>0</v>
      </c>
    </row>
    <row r="23" customFormat="false" ht="45.75" hidden="false" customHeight="true" outlineLevel="0" collapsed="false">
      <c r="A23" s="55" t="s">
        <v>139</v>
      </c>
      <c r="B23" s="56" t="s">
        <v>39</v>
      </c>
      <c r="C23" s="57" t="str">
        <f aca="false">IF(B23="","",IFERROR(INDEX(Paramètres!$H$6:$H$15,MATCH(B23,Paramètres!$G$6:$G$15,0)),""))</f>
        <v>Français</v>
      </c>
      <c r="D23" s="58" t="s">
        <v>96</v>
      </c>
      <c r="E23" s="57" t="str">
        <f aca="false">IF(D23="","",IFERROR(INDEX(Paramètres!$N$24:$N$29,MATCH(D23,Paramètres!$A$24:$A$29,0)),""))</f>
        <v>G5 – Approfondissement</v>
      </c>
      <c r="F23" s="59" t="s">
        <v>192</v>
      </c>
      <c r="G23" s="59" t="s">
        <v>193</v>
      </c>
      <c r="H23" s="60" t="n">
        <v>46308</v>
      </c>
      <c r="I23" s="4"/>
      <c r="J23" s="4"/>
      <c r="K23" s="4"/>
      <c r="L23" s="4"/>
      <c r="M23" s="4"/>
      <c r="N23" s="54" t="str">
        <f aca="false">IF(Saisie!A23="","",Saisie!A23)</f>
        <v/>
      </c>
      <c r="O23" s="54"/>
      <c r="P23" s="54"/>
      <c r="Q23" s="13" t="n">
        <f aca="false">IF(OR($A23="",$D23=""),0,IF(COUNTIFS($A$5:A23,$A23,$D$5:D23,"&lt;&gt;")=1,1,0))</f>
        <v>1</v>
      </c>
    </row>
    <row r="24" customFormat="false" ht="45.75" hidden="false" customHeight="true" outlineLevel="0" collapsed="false">
      <c r="A24" s="55" t="s">
        <v>139</v>
      </c>
      <c r="B24" s="56" t="s">
        <v>42</v>
      </c>
      <c r="C24" s="57" t="str">
        <f aca="false">IF(B24="","",IFERROR(INDEX(Paramètres!$H$6:$H$15,MATCH(B24,Paramètres!$G$6:$G$15,0)),""))</f>
        <v>Mathématiques</v>
      </c>
      <c r="D24" s="58" t="s">
        <v>96</v>
      </c>
      <c r="E24" s="57" t="str">
        <f aca="false">IF(D24="","",IFERROR(INDEX(Paramètres!$N$24:$N$29,MATCH(D24,Paramètres!$A$24:$A$29,0)),""))</f>
        <v>G5 – Approfondissement</v>
      </c>
      <c r="F24" s="59" t="s">
        <v>194</v>
      </c>
      <c r="G24" s="59" t="s">
        <v>195</v>
      </c>
      <c r="H24" s="60" t="n">
        <v>46308</v>
      </c>
      <c r="I24" s="4"/>
      <c r="J24" s="4"/>
      <c r="K24" s="4"/>
      <c r="L24" s="4"/>
      <c r="M24" s="4"/>
      <c r="N24" s="54" t="str">
        <f aca="false">IF(Saisie!A24="","",Saisie!A24)</f>
        <v/>
      </c>
      <c r="O24" s="54"/>
      <c r="P24" s="54"/>
      <c r="Q24" s="13" t="n">
        <f aca="false">IF(OR($A24="",$D24=""),0,IF(COUNTIFS($A$5:A24,$A24,$D$5:D24,"&lt;&gt;")=1,1,0))</f>
        <v>0</v>
      </c>
    </row>
    <row r="25" customFormat="false" ht="45.75" hidden="false" customHeight="true" outlineLevel="0" collapsed="false">
      <c r="A25" s="55" t="s">
        <v>129</v>
      </c>
      <c r="B25" s="56" t="s">
        <v>44</v>
      </c>
      <c r="C25" s="57" t="str">
        <f aca="false">IF(B25="","",IFERROR(INDEX(Paramètres!$H$6:$H$15,MATCH(B25,Paramètres!$G$6:$G$15,0)),""))</f>
        <v>Questionner le monde / Sciences</v>
      </c>
      <c r="D25" s="58" t="s">
        <v>96</v>
      </c>
      <c r="E25" s="57" t="str">
        <f aca="false">IF(D25="","",IFERROR(INDEX(Paramètres!$N$24:$N$29,MATCH(D25,Paramètres!$A$24:$A$29,0)),""))</f>
        <v>G5 – Approfondissement</v>
      </c>
      <c r="F25" s="59" t="s">
        <v>196</v>
      </c>
      <c r="G25" s="59" t="s">
        <v>197</v>
      </c>
      <c r="H25" s="60" t="n">
        <v>46308</v>
      </c>
      <c r="I25" s="4"/>
      <c r="J25" s="4"/>
      <c r="K25" s="4"/>
      <c r="L25" s="4"/>
      <c r="M25" s="4"/>
      <c r="N25" s="54" t="str">
        <f aca="false">IF(Saisie!A25="","",Saisie!A25)</f>
        <v/>
      </c>
      <c r="O25" s="54"/>
      <c r="P25" s="54"/>
      <c r="Q25" s="13" t="n">
        <f aca="false">IF(OR($A25="",$D25=""),0,IF(COUNTIFS($A$5:A25,$A25,$D$5:D25,"&lt;&gt;")=1,1,0))</f>
        <v>0</v>
      </c>
    </row>
    <row r="26" customFormat="false" ht="45.75" hidden="false" customHeight="true" outlineLevel="0" collapsed="false">
      <c r="A26" s="55" t="s">
        <v>119</v>
      </c>
      <c r="B26" s="56" t="s">
        <v>65</v>
      </c>
      <c r="C26" s="57" t="str">
        <f aca="false">IF(B26="","",IFERROR(INDEX(Paramètres!$H$6:$H$15,MATCH(B26,Paramètres!$G$6:$G$15,0)),""))</f>
        <v>Arts plastiques</v>
      </c>
      <c r="D26" s="58" t="s">
        <v>96</v>
      </c>
      <c r="E26" s="57" t="str">
        <f aca="false">IF(D26="","",IFERROR(INDEX(Paramètres!$N$24:$N$29,MATCH(D26,Paramètres!$A$24:$A$29,0)),""))</f>
        <v>G5 – Approfondissement</v>
      </c>
      <c r="F26" s="59" t="s">
        <v>198</v>
      </c>
      <c r="G26" s="59" t="s">
        <v>199</v>
      </c>
      <c r="H26" s="60" t="n">
        <v>46311</v>
      </c>
      <c r="I26" s="4"/>
      <c r="J26" s="4"/>
      <c r="K26" s="4"/>
      <c r="L26" s="4"/>
      <c r="M26" s="4"/>
      <c r="N26" s="54" t="str">
        <f aca="false">IF(Saisie!A26="","",Saisie!A26)</f>
        <v/>
      </c>
      <c r="O26" s="54"/>
      <c r="P26" s="54"/>
      <c r="Q26" s="13" t="n">
        <f aca="false">IF(OR($A26="",$D26=""),0,IF(COUNTIFS($A$5:A26,$A26,$D$5:D26,"&lt;&gt;")=1,1,0))</f>
        <v>0</v>
      </c>
    </row>
    <row r="27" customFormat="false" ht="45.75" hidden="false" customHeight="true" outlineLevel="0" collapsed="false">
      <c r="A27" s="55" t="s">
        <v>121</v>
      </c>
      <c r="B27" s="56" t="s">
        <v>61</v>
      </c>
      <c r="C27" s="57" t="str">
        <f aca="false">IF(B27="","",IFERROR(INDEX(Paramètres!$H$6:$H$15,MATCH(B27,Paramètres!$G$6:$G$15,0)),""))</f>
        <v>EPS</v>
      </c>
      <c r="D27" s="58" t="s">
        <v>99</v>
      </c>
      <c r="E27" s="57" t="str">
        <f aca="false">IF(D27="","",IFERROR(INDEX(Paramètres!$N$24:$N$29,MATCH(D27,Paramètres!$A$24:$A$29,0)),""))</f>
        <v>G6 – Autre</v>
      </c>
      <c r="F27" s="59" t="s">
        <v>200</v>
      </c>
      <c r="G27" s="59" t="s">
        <v>201</v>
      </c>
      <c r="H27" s="60" t="n">
        <v>46290</v>
      </c>
      <c r="I27" s="4"/>
      <c r="J27" s="4"/>
      <c r="K27" s="4"/>
      <c r="L27" s="4"/>
      <c r="M27" s="4"/>
      <c r="N27" s="54" t="str">
        <f aca="false">IF(Saisie!A27="","",Saisie!A27)</f>
        <v/>
      </c>
      <c r="O27" s="54"/>
      <c r="P27" s="54"/>
      <c r="Q27" s="13" t="n">
        <f aca="false">IF(OR($A27="",$D27=""),0,IF(COUNTIFS($A$5:A27,$A27,$D$5:D27,"&lt;&gt;")=1,1,0))</f>
        <v>0</v>
      </c>
    </row>
    <row r="28" customFormat="false" ht="45.75" hidden="false" customHeight="true" outlineLevel="0" collapsed="false">
      <c r="A28" s="55" t="s">
        <v>127</v>
      </c>
      <c r="B28" s="56" t="s">
        <v>57</v>
      </c>
      <c r="C28" s="57" t="str">
        <f aca="false">IF(B28="","",IFERROR(INDEX(Paramètres!$H$6:$H$15,MATCH(B28,Paramètres!$G$6:$G$15,0)),""))</f>
        <v>Langues vivantes</v>
      </c>
      <c r="D28" s="58" t="s">
        <v>99</v>
      </c>
      <c r="E28" s="57" t="str">
        <f aca="false">IF(D28="","",IFERROR(INDEX(Paramètres!$N$24:$N$29,MATCH(D28,Paramètres!$A$24:$A$29,0)),""))</f>
        <v>G6 – Autre</v>
      </c>
      <c r="F28" s="59" t="s">
        <v>202</v>
      </c>
      <c r="G28" s="59" t="s">
        <v>203</v>
      </c>
      <c r="H28" s="60" t="n">
        <v>46297</v>
      </c>
      <c r="I28" s="4"/>
      <c r="J28" s="4"/>
      <c r="K28" s="4"/>
      <c r="L28" s="4"/>
      <c r="M28" s="4"/>
      <c r="N28" s="54" t="str">
        <f aca="false">IF(Saisie!A28="","",Saisie!A28)</f>
        <v/>
      </c>
      <c r="O28" s="54"/>
      <c r="P28" s="54"/>
      <c r="Q28" s="13" t="n">
        <f aca="false">IF(OR($A28="",$D28=""),0,IF(COUNTIFS($A$5:A28,$A28,$D$5:D28,"&lt;&gt;")=1,1,0))</f>
        <v>0</v>
      </c>
    </row>
    <row r="29" customFormat="false" ht="45.75" hidden="false" customHeight="true" outlineLevel="0" collapsed="false">
      <c r="A29" s="55"/>
      <c r="B29" s="56"/>
      <c r="C29" s="57" t="str">
        <f aca="false">IF(B29="","",IFERROR(INDEX(Paramètres!$H$6:$H$15,MATCH(B29,Paramètres!$G$6:$G$15,0)),""))</f>
        <v/>
      </c>
      <c r="D29" s="58"/>
      <c r="E29" s="57" t="str">
        <f aca="false">IF(D29="","",IFERROR(INDEX(Paramètres!$N$24:$N$29,MATCH(D29,Paramètres!$A$24:$A$29,0)),""))</f>
        <v/>
      </c>
      <c r="F29" s="59"/>
      <c r="G29" s="59"/>
      <c r="H29" s="60"/>
      <c r="I29" s="4"/>
      <c r="J29" s="4"/>
      <c r="K29" s="4"/>
      <c r="L29" s="4"/>
      <c r="M29" s="4"/>
      <c r="N29" s="54" t="str">
        <f aca="false">IF(Saisie!A29="","",Saisie!A29)</f>
        <v/>
      </c>
      <c r="O29" s="54"/>
      <c r="P29" s="54"/>
      <c r="Q29" s="13" t="n">
        <f aca="false">IF(OR($A29="",$D29=""),0,IF(COUNTIFS($A$5:A29,$A29,$D$5:D29,"&lt;&gt;")=1,1,0))</f>
        <v>0</v>
      </c>
    </row>
    <row r="30" customFormat="false" ht="45.75" hidden="false" customHeight="true" outlineLevel="0" collapsed="false">
      <c r="A30" s="55"/>
      <c r="B30" s="56"/>
      <c r="C30" s="57" t="str">
        <f aca="false">IF(B30="","",IFERROR(INDEX(Paramètres!$H$6:$H$15,MATCH(B30,Paramètres!$G$6:$G$15,0)),""))</f>
        <v/>
      </c>
      <c r="D30" s="58"/>
      <c r="E30" s="57" t="str">
        <f aca="false">IF(D30="","",IFERROR(INDEX(Paramètres!$N$24:$N$29,MATCH(D30,Paramètres!$A$24:$A$29,0)),""))</f>
        <v/>
      </c>
      <c r="F30" s="59"/>
      <c r="G30" s="59"/>
      <c r="H30" s="60"/>
      <c r="I30" s="4"/>
      <c r="J30" s="4"/>
      <c r="K30" s="4"/>
      <c r="L30" s="4"/>
      <c r="M30" s="4"/>
      <c r="N30" s="54" t="str">
        <f aca="false">IF(Saisie!A30="","",Saisie!A30)</f>
        <v/>
      </c>
      <c r="O30" s="54"/>
      <c r="P30" s="54"/>
      <c r="Q30" s="13" t="n">
        <f aca="false">IF(OR($A30="",$D30=""),0,IF(COUNTIFS($A$5:A30,$A30,$D$5:D30,"&lt;&gt;")=1,1,0))</f>
        <v>0</v>
      </c>
    </row>
    <row r="31" customFormat="false" ht="45.75" hidden="false" customHeight="true" outlineLevel="0" collapsed="false">
      <c r="A31" s="55"/>
      <c r="B31" s="56"/>
      <c r="C31" s="57" t="str">
        <f aca="false">IF(B31="","",IFERROR(INDEX(Paramètres!$H$6:$H$15,MATCH(B31,Paramètres!$G$6:$G$15,0)),""))</f>
        <v/>
      </c>
      <c r="D31" s="58"/>
      <c r="E31" s="57" t="str">
        <f aca="false">IF(D31="","",IFERROR(INDEX(Paramètres!$N$24:$N$29,MATCH(D31,Paramètres!$A$24:$A$29,0)),""))</f>
        <v/>
      </c>
      <c r="F31" s="59"/>
      <c r="G31" s="59"/>
      <c r="H31" s="60"/>
      <c r="I31" s="4"/>
      <c r="J31" s="4"/>
      <c r="K31" s="4"/>
      <c r="L31" s="4"/>
      <c r="M31" s="4"/>
      <c r="N31" s="54" t="str">
        <f aca="false">IF(Saisie!A31="","",Saisie!A31)</f>
        <v/>
      </c>
      <c r="O31" s="54"/>
      <c r="P31" s="54"/>
      <c r="Q31" s="13" t="n">
        <f aca="false">IF(OR($A31="",$D31=""),0,IF(COUNTIFS($A$5:A31,$A31,$D$5:D31,"&lt;&gt;")=1,1,0))</f>
        <v>0</v>
      </c>
    </row>
    <row r="32" customFormat="false" ht="45.75" hidden="false" customHeight="true" outlineLevel="0" collapsed="false">
      <c r="A32" s="55"/>
      <c r="B32" s="56"/>
      <c r="C32" s="57" t="str">
        <f aca="false">IF(B32="","",IFERROR(INDEX(Paramètres!$H$6:$H$15,MATCH(B32,Paramètres!$G$6:$G$15,0)),""))</f>
        <v/>
      </c>
      <c r="D32" s="58"/>
      <c r="E32" s="57" t="str">
        <f aca="false">IF(D32="","",IFERROR(INDEX(Paramètres!$N$24:$N$29,MATCH(D32,Paramètres!$A$24:$A$29,0)),""))</f>
        <v/>
      </c>
      <c r="F32" s="59"/>
      <c r="G32" s="59"/>
      <c r="H32" s="60"/>
      <c r="I32" s="4"/>
      <c r="J32" s="4"/>
      <c r="K32" s="4"/>
      <c r="L32" s="4"/>
      <c r="M32" s="4"/>
      <c r="N32" s="54" t="str">
        <f aca="false">IF(Saisie!A32="","",Saisie!A32)</f>
        <v/>
      </c>
      <c r="O32" s="54"/>
      <c r="P32" s="54"/>
      <c r="Q32" s="13" t="n">
        <f aca="false">IF(OR($A32="",$D32=""),0,IF(COUNTIFS($A$5:A32,$A32,$D$5:D32,"&lt;&gt;")=1,1,0))</f>
        <v>0</v>
      </c>
    </row>
    <row r="33" customFormat="false" ht="45.75" hidden="false" customHeight="true" outlineLevel="0" collapsed="false">
      <c r="A33" s="55"/>
      <c r="B33" s="56"/>
      <c r="C33" s="57" t="str">
        <f aca="false">IF(B33="","",IFERROR(INDEX(Paramètres!$H$6:$H$15,MATCH(B33,Paramètres!$G$6:$G$15,0)),""))</f>
        <v/>
      </c>
      <c r="D33" s="58"/>
      <c r="E33" s="57" t="str">
        <f aca="false">IF(D33="","",IFERROR(INDEX(Paramètres!$N$24:$N$29,MATCH(D33,Paramètres!$A$24:$A$29,0)),""))</f>
        <v/>
      </c>
      <c r="F33" s="59"/>
      <c r="G33" s="59"/>
      <c r="H33" s="60"/>
      <c r="I33" s="4"/>
      <c r="J33" s="4"/>
      <c r="K33" s="4"/>
      <c r="L33" s="4"/>
      <c r="M33" s="4"/>
      <c r="N33" s="54" t="str">
        <f aca="false">IF(Saisie!A33="","",Saisie!A33)</f>
        <v/>
      </c>
      <c r="O33" s="54"/>
      <c r="P33" s="54"/>
      <c r="Q33" s="13" t="n">
        <f aca="false">IF(OR($A33="",$D33=""),0,IF(COUNTIFS($A$5:A33,$A33,$D$5:D33,"&lt;&gt;")=1,1,0))</f>
        <v>0</v>
      </c>
    </row>
    <row r="34" customFormat="false" ht="45.75" hidden="false" customHeight="true" outlineLevel="0" collapsed="false">
      <c r="A34" s="55"/>
      <c r="B34" s="56"/>
      <c r="C34" s="57" t="str">
        <f aca="false">IF(B34="","",IFERROR(INDEX(Paramètres!$H$6:$H$15,MATCH(B34,Paramètres!$G$6:$G$15,0)),""))</f>
        <v/>
      </c>
      <c r="D34" s="58"/>
      <c r="E34" s="57" t="str">
        <f aca="false">IF(D34="","",IFERROR(INDEX(Paramètres!$N$24:$N$29,MATCH(D34,Paramètres!$A$24:$A$29,0)),""))</f>
        <v/>
      </c>
      <c r="F34" s="59"/>
      <c r="G34" s="59"/>
      <c r="H34" s="60"/>
      <c r="I34" s="4"/>
      <c r="J34" s="4"/>
      <c r="K34" s="4"/>
      <c r="L34" s="4"/>
      <c r="M34" s="4"/>
      <c r="N34" s="54" t="str">
        <f aca="false">IF(Saisie!A34="","",Saisie!A34)</f>
        <v/>
      </c>
      <c r="O34" s="54"/>
      <c r="P34" s="54"/>
      <c r="Q34" s="13" t="n">
        <f aca="false">IF(OR($A34="",$D34=""),0,IF(COUNTIFS($A$5:A34,$A34,$D$5:D34,"&lt;&gt;")=1,1,0))</f>
        <v>0</v>
      </c>
    </row>
    <row r="35" customFormat="false" ht="45.75" hidden="false" customHeight="true" outlineLevel="0" collapsed="false">
      <c r="A35" s="55"/>
      <c r="B35" s="56"/>
      <c r="C35" s="57" t="str">
        <f aca="false">IF(B35="","",IFERROR(INDEX(Paramètres!$H$6:$H$15,MATCH(B35,Paramètres!$G$6:$G$15,0)),""))</f>
        <v/>
      </c>
      <c r="D35" s="58"/>
      <c r="E35" s="57" t="str">
        <f aca="false">IF(D35="","",IFERROR(INDEX(Paramètres!$N$24:$N$29,MATCH(D35,Paramètres!$A$24:$A$29,0)),""))</f>
        <v/>
      </c>
      <c r="F35" s="59"/>
      <c r="G35" s="59"/>
      <c r="H35" s="60"/>
      <c r="I35" s="4"/>
      <c r="J35" s="4"/>
      <c r="K35" s="4"/>
      <c r="L35" s="4"/>
      <c r="M35" s="4"/>
      <c r="N35" s="4"/>
      <c r="O35" s="4"/>
      <c r="P35" s="4"/>
      <c r="Q35" s="13" t="n">
        <f aca="false">IF(OR($A35="",$D35=""),0,IF(COUNTIFS($A$5:A35,$A35,$D$5:D35,"&lt;&gt;")=1,1,0))</f>
        <v>0</v>
      </c>
    </row>
    <row r="36" customFormat="false" ht="45.75" hidden="false" customHeight="true" outlineLevel="0" collapsed="false">
      <c r="A36" s="55"/>
      <c r="B36" s="56"/>
      <c r="C36" s="57" t="str">
        <f aca="false">IF(B36="","",IFERROR(INDEX(Paramètres!$H$6:$H$15,MATCH(B36,Paramètres!$G$6:$G$15,0)),""))</f>
        <v/>
      </c>
      <c r="D36" s="58"/>
      <c r="E36" s="57" t="str">
        <f aca="false">IF(D36="","",IFERROR(INDEX(Paramètres!$N$24:$N$29,MATCH(D36,Paramètres!$A$24:$A$29,0)),""))</f>
        <v/>
      </c>
      <c r="F36" s="59"/>
      <c r="G36" s="59"/>
      <c r="H36" s="60"/>
      <c r="I36" s="4"/>
      <c r="J36" s="4"/>
      <c r="K36" s="4"/>
      <c r="L36" s="4"/>
      <c r="M36" s="4"/>
      <c r="N36" s="4"/>
      <c r="O36" s="4"/>
      <c r="P36" s="4"/>
      <c r="Q36" s="13" t="n">
        <f aca="false">IF(OR($A36="",$D36=""),0,IF(COUNTIFS($A$5:A36,$A36,$D$5:D36,"&lt;&gt;")=1,1,0))</f>
        <v>0</v>
      </c>
    </row>
    <row r="37" customFormat="false" ht="45.75" hidden="false" customHeight="true" outlineLevel="0" collapsed="false">
      <c r="A37" s="55"/>
      <c r="B37" s="56"/>
      <c r="C37" s="57" t="str">
        <f aca="false">IF(B37="","",IFERROR(INDEX(Paramètres!$H$6:$H$15,MATCH(B37,Paramètres!$G$6:$G$15,0)),""))</f>
        <v/>
      </c>
      <c r="D37" s="58"/>
      <c r="E37" s="57" t="str">
        <f aca="false">IF(D37="","",IFERROR(INDEX(Paramètres!$N$24:$N$29,MATCH(D37,Paramètres!$A$24:$A$29,0)),""))</f>
        <v/>
      </c>
      <c r="F37" s="59"/>
      <c r="G37" s="59"/>
      <c r="H37" s="60"/>
      <c r="I37" s="4"/>
      <c r="J37" s="4"/>
      <c r="K37" s="4"/>
      <c r="L37" s="4"/>
      <c r="M37" s="4"/>
      <c r="N37" s="4"/>
      <c r="O37" s="4"/>
      <c r="P37" s="4"/>
      <c r="Q37" s="13" t="n">
        <f aca="false">IF(OR($A37="",$D37=""),0,IF(COUNTIFS($A$5:A37,$A37,$D$5:D37,"&lt;&gt;")=1,1,0))</f>
        <v>0</v>
      </c>
    </row>
    <row r="38" customFormat="false" ht="45.75" hidden="false" customHeight="true" outlineLevel="0" collapsed="false">
      <c r="A38" s="55"/>
      <c r="B38" s="56"/>
      <c r="C38" s="57" t="str">
        <f aca="false">IF(B38="","",IFERROR(INDEX(Paramètres!$H$6:$H$15,MATCH(B38,Paramètres!$G$6:$G$15,0)),""))</f>
        <v/>
      </c>
      <c r="D38" s="58"/>
      <c r="E38" s="57" t="str">
        <f aca="false">IF(D38="","",IFERROR(INDEX(Paramètres!$N$24:$N$29,MATCH(D38,Paramètres!$A$24:$A$29,0)),""))</f>
        <v/>
      </c>
      <c r="F38" s="59"/>
      <c r="G38" s="59"/>
      <c r="H38" s="60"/>
      <c r="I38" s="4"/>
      <c r="J38" s="4"/>
      <c r="K38" s="4"/>
      <c r="L38" s="4"/>
      <c r="M38" s="4"/>
      <c r="N38" s="4"/>
      <c r="O38" s="4"/>
      <c r="P38" s="4"/>
      <c r="Q38" s="13" t="n">
        <f aca="false">IF(OR($A38="",$D38=""),0,IF(COUNTIFS($A$5:A38,$A38,$D$5:D38,"&lt;&gt;")=1,1,0))</f>
        <v>0</v>
      </c>
    </row>
    <row r="39" customFormat="false" ht="45.75" hidden="false" customHeight="true" outlineLevel="0" collapsed="false">
      <c r="A39" s="55"/>
      <c r="B39" s="56"/>
      <c r="C39" s="57" t="str">
        <f aca="false">IF(B39="","",IFERROR(INDEX(Paramètres!$H$6:$H$15,MATCH(B39,Paramètres!$G$6:$G$15,0)),""))</f>
        <v/>
      </c>
      <c r="D39" s="58"/>
      <c r="E39" s="57" t="str">
        <f aca="false">IF(D39="","",IFERROR(INDEX(Paramètres!$N$24:$N$29,MATCH(D39,Paramètres!$A$24:$A$29,0)),""))</f>
        <v/>
      </c>
      <c r="F39" s="59"/>
      <c r="G39" s="59"/>
      <c r="H39" s="60"/>
      <c r="I39" s="4"/>
      <c r="J39" s="4"/>
      <c r="K39" s="4"/>
      <c r="L39" s="4"/>
      <c r="M39" s="4"/>
      <c r="N39" s="4"/>
      <c r="O39" s="4"/>
      <c r="P39" s="4"/>
      <c r="Q39" s="13" t="n">
        <f aca="false">IF(OR($A39="",$D39=""),0,IF(COUNTIFS($A$5:A39,$A39,$D$5:D39,"&lt;&gt;")=1,1,0))</f>
        <v>0</v>
      </c>
    </row>
    <row r="40" customFormat="false" ht="45.75" hidden="false" customHeight="true" outlineLevel="0" collapsed="false">
      <c r="A40" s="55"/>
      <c r="B40" s="56"/>
      <c r="C40" s="57" t="str">
        <f aca="false">IF(B40="","",IFERROR(INDEX(Paramètres!$H$6:$H$15,MATCH(B40,Paramètres!$G$6:$G$15,0)),""))</f>
        <v/>
      </c>
      <c r="D40" s="58"/>
      <c r="E40" s="57" t="str">
        <f aca="false">IF(D40="","",IFERROR(INDEX(Paramètres!$N$24:$N$29,MATCH(D40,Paramètres!$A$24:$A$29,0)),""))</f>
        <v/>
      </c>
      <c r="F40" s="59"/>
      <c r="G40" s="59"/>
      <c r="H40" s="60"/>
      <c r="I40" s="4"/>
      <c r="J40" s="4"/>
      <c r="K40" s="4"/>
      <c r="L40" s="4"/>
      <c r="M40" s="4"/>
      <c r="N40" s="4"/>
      <c r="O40" s="4"/>
      <c r="P40" s="4"/>
      <c r="Q40" s="13" t="n">
        <f aca="false">IF(OR($A40="",$D40=""),0,IF(COUNTIFS($A$5:A40,$A40,$D$5:D40,"&lt;&gt;")=1,1,0))</f>
        <v>0</v>
      </c>
    </row>
    <row r="41" customFormat="false" ht="45.75" hidden="false" customHeight="true" outlineLevel="0" collapsed="false">
      <c r="A41" s="55"/>
      <c r="B41" s="56"/>
      <c r="C41" s="57" t="str">
        <f aca="false">IF(B41="","",IFERROR(INDEX(Paramètres!$H$6:$H$15,MATCH(B41,Paramètres!$G$6:$G$15,0)),""))</f>
        <v/>
      </c>
      <c r="D41" s="58"/>
      <c r="E41" s="57" t="str">
        <f aca="false">IF(D41="","",IFERROR(INDEX(Paramètres!$N$24:$N$29,MATCH(D41,Paramètres!$A$24:$A$29,0)),""))</f>
        <v/>
      </c>
      <c r="F41" s="59"/>
      <c r="G41" s="59"/>
      <c r="H41" s="60"/>
      <c r="I41" s="4"/>
      <c r="J41" s="4"/>
      <c r="K41" s="4"/>
      <c r="L41" s="4"/>
      <c r="M41" s="4"/>
      <c r="N41" s="4"/>
      <c r="O41" s="4"/>
      <c r="P41" s="4"/>
      <c r="Q41" s="13" t="n">
        <f aca="false">IF(OR($A41="",$D41=""),0,IF(COUNTIFS($A$5:A41,$A41,$D$5:D41,"&lt;&gt;")=1,1,0))</f>
        <v>0</v>
      </c>
    </row>
    <row r="42" customFormat="false" ht="45.75" hidden="false" customHeight="true" outlineLevel="0" collapsed="false">
      <c r="A42" s="55"/>
      <c r="B42" s="56"/>
      <c r="C42" s="57" t="str">
        <f aca="false">IF(B42="","",IFERROR(INDEX(Paramètres!$H$6:$H$15,MATCH(B42,Paramètres!$G$6:$G$15,0)),""))</f>
        <v/>
      </c>
      <c r="D42" s="58"/>
      <c r="E42" s="57" t="str">
        <f aca="false">IF(D42="","",IFERROR(INDEX(Paramètres!$N$24:$N$29,MATCH(D42,Paramètres!$A$24:$A$29,0)),""))</f>
        <v/>
      </c>
      <c r="F42" s="59"/>
      <c r="G42" s="59"/>
      <c r="H42" s="60"/>
      <c r="I42" s="4"/>
      <c r="J42" s="4"/>
      <c r="K42" s="4"/>
      <c r="L42" s="4"/>
      <c r="M42" s="4"/>
      <c r="N42" s="4"/>
      <c r="O42" s="4"/>
      <c r="P42" s="4"/>
      <c r="Q42" s="13" t="n">
        <f aca="false">IF(OR($A42="",$D42=""),0,IF(COUNTIFS($A$5:A42,$A42,$D$5:D42,"&lt;&gt;")=1,1,0))</f>
        <v>0</v>
      </c>
    </row>
    <row r="43" customFormat="false" ht="45.75" hidden="false" customHeight="true" outlineLevel="0" collapsed="false">
      <c r="A43" s="55"/>
      <c r="B43" s="56"/>
      <c r="C43" s="57" t="str">
        <f aca="false">IF(B43="","",IFERROR(INDEX(Paramètres!$H$6:$H$15,MATCH(B43,Paramètres!$G$6:$G$15,0)),""))</f>
        <v/>
      </c>
      <c r="D43" s="58"/>
      <c r="E43" s="57" t="str">
        <f aca="false">IF(D43="","",IFERROR(INDEX(Paramètres!$N$24:$N$29,MATCH(D43,Paramètres!$A$24:$A$29,0)),""))</f>
        <v/>
      </c>
      <c r="F43" s="59"/>
      <c r="G43" s="59"/>
      <c r="H43" s="60"/>
      <c r="I43" s="4"/>
      <c r="J43" s="4"/>
      <c r="K43" s="4"/>
      <c r="L43" s="4"/>
      <c r="M43" s="4"/>
      <c r="N43" s="4"/>
      <c r="O43" s="4"/>
      <c r="P43" s="4"/>
      <c r="Q43" s="13" t="n">
        <f aca="false">IF(OR($A43="",$D43=""),0,IF(COUNTIFS($A$5:A43,$A43,$D$5:D43,"&lt;&gt;")=1,1,0))</f>
        <v>0</v>
      </c>
    </row>
    <row r="44" customFormat="false" ht="45.75" hidden="false" customHeight="true" outlineLevel="0" collapsed="false">
      <c r="A44" s="55"/>
      <c r="B44" s="56"/>
      <c r="C44" s="57" t="str">
        <f aca="false">IF(B44="","",IFERROR(INDEX(Paramètres!$H$6:$H$15,MATCH(B44,Paramètres!$G$6:$G$15,0)),""))</f>
        <v/>
      </c>
      <c r="D44" s="58"/>
      <c r="E44" s="57" t="str">
        <f aca="false">IF(D44="","",IFERROR(INDEX(Paramètres!$N$24:$N$29,MATCH(D44,Paramètres!$A$24:$A$29,0)),""))</f>
        <v/>
      </c>
      <c r="F44" s="59"/>
      <c r="G44" s="59"/>
      <c r="H44" s="60"/>
      <c r="I44" s="4"/>
      <c r="J44" s="4"/>
      <c r="K44" s="4"/>
      <c r="L44" s="4"/>
      <c r="M44" s="4"/>
      <c r="N44" s="4"/>
      <c r="O44" s="4"/>
      <c r="P44" s="4"/>
      <c r="Q44" s="13" t="n">
        <f aca="false">IF(OR($A44="",$D44=""),0,IF(COUNTIFS($A$5:A44,$A44,$D$5:D44,"&lt;&gt;")=1,1,0))</f>
        <v>0</v>
      </c>
    </row>
    <row r="45" customFormat="false" ht="45.75" hidden="false" customHeight="true" outlineLevel="0" collapsed="false">
      <c r="A45" s="55"/>
      <c r="B45" s="56"/>
      <c r="C45" s="57" t="str">
        <f aca="false">IF(B45="","",IFERROR(INDEX(Paramètres!$H$6:$H$15,MATCH(B45,Paramètres!$G$6:$G$15,0)),""))</f>
        <v/>
      </c>
      <c r="D45" s="58"/>
      <c r="E45" s="57" t="str">
        <f aca="false">IF(D45="","",IFERROR(INDEX(Paramètres!$N$24:$N$29,MATCH(D45,Paramètres!$A$24:$A$29,0)),""))</f>
        <v/>
      </c>
      <c r="F45" s="59"/>
      <c r="G45" s="59"/>
      <c r="H45" s="60"/>
      <c r="I45" s="4"/>
      <c r="J45" s="4"/>
      <c r="K45" s="4"/>
      <c r="L45" s="4"/>
      <c r="M45" s="4"/>
      <c r="N45" s="4"/>
      <c r="O45" s="4"/>
      <c r="P45" s="4"/>
      <c r="Q45" s="13" t="n">
        <f aca="false">IF(OR($A45="",$D45=""),0,IF(COUNTIFS($A$5:A45,$A45,$D$5:D45,"&lt;&gt;")=1,1,0))</f>
        <v>0</v>
      </c>
    </row>
    <row r="46" customFormat="false" ht="45.75" hidden="false" customHeight="true" outlineLevel="0" collapsed="false">
      <c r="A46" s="55"/>
      <c r="B46" s="56"/>
      <c r="C46" s="57" t="str">
        <f aca="false">IF(B46="","",IFERROR(INDEX(Paramètres!$H$6:$H$15,MATCH(B46,Paramètres!$G$6:$G$15,0)),""))</f>
        <v/>
      </c>
      <c r="D46" s="58"/>
      <c r="E46" s="57" t="str">
        <f aca="false">IF(D46="","",IFERROR(INDEX(Paramètres!$N$24:$N$29,MATCH(D46,Paramètres!$A$24:$A$29,0)),""))</f>
        <v/>
      </c>
      <c r="F46" s="59"/>
      <c r="G46" s="59"/>
      <c r="H46" s="60"/>
      <c r="I46" s="4"/>
      <c r="J46" s="4"/>
      <c r="K46" s="4"/>
      <c r="L46" s="4"/>
      <c r="M46" s="4"/>
      <c r="N46" s="4"/>
      <c r="O46" s="4"/>
      <c r="P46" s="4"/>
      <c r="Q46" s="13" t="n">
        <f aca="false">IF(OR($A46="",$D46=""),0,IF(COUNTIFS($A$5:A46,$A46,$D$5:D46,"&lt;&gt;")=1,1,0))</f>
        <v>0</v>
      </c>
    </row>
    <row r="47" customFormat="false" ht="45.75" hidden="false" customHeight="true" outlineLevel="0" collapsed="false">
      <c r="A47" s="55"/>
      <c r="B47" s="56"/>
      <c r="C47" s="57" t="str">
        <f aca="false">IF(B47="","",IFERROR(INDEX(Paramètres!$H$6:$H$15,MATCH(B47,Paramètres!$G$6:$G$15,0)),""))</f>
        <v/>
      </c>
      <c r="D47" s="58"/>
      <c r="E47" s="57" t="str">
        <f aca="false">IF(D47="","",IFERROR(INDEX(Paramètres!$N$24:$N$29,MATCH(D47,Paramètres!$A$24:$A$29,0)),""))</f>
        <v/>
      </c>
      <c r="F47" s="59"/>
      <c r="G47" s="59"/>
      <c r="H47" s="60"/>
      <c r="I47" s="4"/>
      <c r="J47" s="4"/>
      <c r="K47" s="4"/>
      <c r="L47" s="4"/>
      <c r="M47" s="4"/>
      <c r="N47" s="4"/>
      <c r="O47" s="4"/>
      <c r="P47" s="4"/>
      <c r="Q47" s="13" t="n">
        <f aca="false">IF(OR($A47="",$D47=""),0,IF(COUNTIFS($A$5:A47,$A47,$D$5:D47,"&lt;&gt;")=1,1,0))</f>
        <v>0</v>
      </c>
    </row>
    <row r="48" customFormat="false" ht="45.75" hidden="false" customHeight="true" outlineLevel="0" collapsed="false">
      <c r="A48" s="55"/>
      <c r="B48" s="56"/>
      <c r="C48" s="57" t="str">
        <f aca="false">IF(B48="","",IFERROR(INDEX(Paramètres!$H$6:$H$15,MATCH(B48,Paramètres!$G$6:$G$15,0)),""))</f>
        <v/>
      </c>
      <c r="D48" s="58"/>
      <c r="E48" s="57" t="str">
        <f aca="false">IF(D48="","",IFERROR(INDEX(Paramètres!$N$24:$N$29,MATCH(D48,Paramètres!$A$24:$A$29,0)),""))</f>
        <v/>
      </c>
      <c r="F48" s="59"/>
      <c r="G48" s="59"/>
      <c r="H48" s="60"/>
      <c r="I48" s="4"/>
      <c r="J48" s="4"/>
      <c r="K48" s="4"/>
      <c r="L48" s="4"/>
      <c r="M48" s="4"/>
      <c r="N48" s="4"/>
      <c r="O48" s="4"/>
      <c r="P48" s="4"/>
      <c r="Q48" s="13" t="n">
        <f aca="false">IF(OR($A48="",$D48=""),0,IF(COUNTIFS($A$5:A48,$A48,$D$5:D48,"&lt;&gt;")=1,1,0))</f>
        <v>0</v>
      </c>
    </row>
    <row r="49" customFormat="false" ht="45.75" hidden="false" customHeight="true" outlineLevel="0" collapsed="false">
      <c r="A49" s="55"/>
      <c r="B49" s="56"/>
      <c r="C49" s="57" t="str">
        <f aca="false">IF(B49="","",IFERROR(INDEX(Paramètres!$H$6:$H$15,MATCH(B49,Paramètres!$G$6:$G$15,0)),""))</f>
        <v/>
      </c>
      <c r="D49" s="58"/>
      <c r="E49" s="57" t="str">
        <f aca="false">IF(D49="","",IFERROR(INDEX(Paramètres!$N$24:$N$29,MATCH(D49,Paramètres!$A$24:$A$29,0)),""))</f>
        <v/>
      </c>
      <c r="F49" s="59"/>
      <c r="G49" s="59"/>
      <c r="H49" s="60"/>
      <c r="I49" s="4"/>
      <c r="J49" s="4"/>
      <c r="K49" s="4"/>
      <c r="L49" s="4"/>
      <c r="M49" s="4"/>
      <c r="N49" s="4"/>
      <c r="O49" s="4"/>
      <c r="P49" s="4"/>
      <c r="Q49" s="13" t="n">
        <f aca="false">IF(OR($A49="",$D49=""),0,IF(COUNTIFS($A$5:A49,$A49,$D$5:D49,"&lt;&gt;")=1,1,0))</f>
        <v>0</v>
      </c>
    </row>
    <row r="50" customFormat="false" ht="45.75" hidden="false" customHeight="true" outlineLevel="0" collapsed="false">
      <c r="A50" s="55"/>
      <c r="B50" s="56"/>
      <c r="C50" s="57" t="str">
        <f aca="false">IF(B50="","",IFERROR(INDEX(Paramètres!$H$6:$H$15,MATCH(B50,Paramètres!$G$6:$G$15,0)),""))</f>
        <v/>
      </c>
      <c r="D50" s="58"/>
      <c r="E50" s="57" t="str">
        <f aca="false">IF(D50="","",IFERROR(INDEX(Paramètres!$N$24:$N$29,MATCH(D50,Paramètres!$A$24:$A$29,0)),""))</f>
        <v/>
      </c>
      <c r="F50" s="59"/>
      <c r="G50" s="59"/>
      <c r="H50" s="60"/>
      <c r="I50" s="4"/>
      <c r="J50" s="4"/>
      <c r="K50" s="4"/>
      <c r="L50" s="4"/>
      <c r="M50" s="4"/>
      <c r="N50" s="4"/>
      <c r="O50" s="4"/>
      <c r="P50" s="4"/>
      <c r="Q50" s="13" t="n">
        <f aca="false">IF(OR($A50="",$D50=""),0,IF(COUNTIFS($A$5:A50,$A50,$D$5:D50,"&lt;&gt;")=1,1,0))</f>
        <v>0</v>
      </c>
    </row>
    <row r="51" customFormat="false" ht="45.75" hidden="false" customHeight="true" outlineLevel="0" collapsed="false">
      <c r="A51" s="55"/>
      <c r="B51" s="56"/>
      <c r="C51" s="57" t="str">
        <f aca="false">IF(B51="","",IFERROR(INDEX(Paramètres!$H$6:$H$15,MATCH(B51,Paramètres!$G$6:$G$15,0)),""))</f>
        <v/>
      </c>
      <c r="D51" s="58"/>
      <c r="E51" s="57" t="str">
        <f aca="false">IF(D51="","",IFERROR(INDEX(Paramètres!$N$24:$N$29,MATCH(D51,Paramètres!$A$24:$A$29,0)),""))</f>
        <v/>
      </c>
      <c r="F51" s="59"/>
      <c r="G51" s="59"/>
      <c r="H51" s="60"/>
      <c r="I51" s="4"/>
      <c r="J51" s="4"/>
      <c r="K51" s="4"/>
      <c r="L51" s="4"/>
      <c r="M51" s="4"/>
      <c r="N51" s="4"/>
      <c r="O51" s="4"/>
      <c r="P51" s="4"/>
      <c r="Q51" s="13" t="n">
        <f aca="false">IF(OR($A51="",$D51=""),0,IF(COUNTIFS($A$5:A51,$A51,$D$5:D51,"&lt;&gt;")=1,1,0))</f>
        <v>0</v>
      </c>
    </row>
    <row r="52" customFormat="false" ht="45.75" hidden="false" customHeight="true" outlineLevel="0" collapsed="false">
      <c r="A52" s="55"/>
      <c r="B52" s="56"/>
      <c r="C52" s="57" t="str">
        <f aca="false">IF(B52="","",IFERROR(INDEX(Paramètres!$H$6:$H$15,MATCH(B52,Paramètres!$G$6:$G$15,0)),""))</f>
        <v/>
      </c>
      <c r="D52" s="58"/>
      <c r="E52" s="57" t="str">
        <f aca="false">IF(D52="","",IFERROR(INDEX(Paramètres!$N$24:$N$29,MATCH(D52,Paramètres!$A$24:$A$29,0)),""))</f>
        <v/>
      </c>
      <c r="F52" s="59"/>
      <c r="G52" s="59"/>
      <c r="H52" s="60"/>
      <c r="I52" s="4"/>
      <c r="J52" s="4"/>
      <c r="K52" s="4"/>
      <c r="L52" s="4"/>
      <c r="M52" s="4"/>
      <c r="N52" s="4"/>
      <c r="O52" s="4"/>
      <c r="P52" s="4"/>
      <c r="Q52" s="13" t="n">
        <f aca="false">IF(OR($A52="",$D52=""),0,IF(COUNTIFS($A$5:A52,$A52,$D$5:D52,"&lt;&gt;")=1,1,0))</f>
        <v>0</v>
      </c>
    </row>
    <row r="53" customFormat="false" ht="45.75" hidden="false" customHeight="true" outlineLevel="0" collapsed="false">
      <c r="A53" s="55"/>
      <c r="B53" s="56"/>
      <c r="C53" s="57" t="str">
        <f aca="false">IF(B53="","",IFERROR(INDEX(Paramètres!$H$6:$H$15,MATCH(B53,Paramètres!$G$6:$G$15,0)),""))</f>
        <v/>
      </c>
      <c r="D53" s="58"/>
      <c r="E53" s="57" t="str">
        <f aca="false">IF(D53="","",IFERROR(INDEX(Paramètres!$N$24:$N$29,MATCH(D53,Paramètres!$A$24:$A$29,0)),""))</f>
        <v/>
      </c>
      <c r="F53" s="59"/>
      <c r="G53" s="59"/>
      <c r="H53" s="60"/>
      <c r="I53" s="4"/>
      <c r="J53" s="4"/>
      <c r="K53" s="4"/>
      <c r="L53" s="4"/>
      <c r="M53" s="4"/>
      <c r="N53" s="4"/>
      <c r="O53" s="4"/>
      <c r="P53" s="4"/>
      <c r="Q53" s="13" t="n">
        <f aca="false">IF(OR($A53="",$D53=""),0,IF(COUNTIFS($A$5:A53,$A53,$D$5:D53,"&lt;&gt;")=1,1,0))</f>
        <v>0</v>
      </c>
    </row>
    <row r="54" customFormat="false" ht="45.75" hidden="false" customHeight="true" outlineLevel="0" collapsed="false">
      <c r="A54" s="55"/>
      <c r="B54" s="56"/>
      <c r="C54" s="57" t="str">
        <f aca="false">IF(B54="","",IFERROR(INDEX(Paramètres!$H$6:$H$15,MATCH(B54,Paramètres!$G$6:$G$15,0)),""))</f>
        <v/>
      </c>
      <c r="D54" s="58"/>
      <c r="E54" s="57" t="str">
        <f aca="false">IF(D54="","",IFERROR(INDEX(Paramètres!$N$24:$N$29,MATCH(D54,Paramètres!$A$24:$A$29,0)),""))</f>
        <v/>
      </c>
      <c r="F54" s="59"/>
      <c r="G54" s="59"/>
      <c r="H54" s="60"/>
      <c r="I54" s="4"/>
      <c r="J54" s="4"/>
      <c r="K54" s="4"/>
      <c r="L54" s="4"/>
      <c r="M54" s="4"/>
      <c r="N54" s="4"/>
      <c r="O54" s="4"/>
      <c r="P54" s="4"/>
      <c r="Q54" s="13" t="n">
        <f aca="false">IF(OR($A54="",$D54=""),0,IF(COUNTIFS($A$5:A54,$A54,$D$5:D54,"&lt;&gt;")=1,1,0))</f>
        <v>0</v>
      </c>
    </row>
    <row r="55" customFormat="false" ht="45.75" hidden="false" customHeight="true" outlineLevel="0" collapsed="false">
      <c r="A55" s="55"/>
      <c r="B55" s="56"/>
      <c r="C55" s="57" t="str">
        <f aca="false">IF(B55="","",IFERROR(INDEX(Paramètres!$H$6:$H$15,MATCH(B55,Paramètres!$G$6:$G$15,0)),""))</f>
        <v/>
      </c>
      <c r="D55" s="58"/>
      <c r="E55" s="57" t="str">
        <f aca="false">IF(D55="","",IFERROR(INDEX(Paramètres!$N$24:$N$29,MATCH(D55,Paramètres!$A$24:$A$29,0)),""))</f>
        <v/>
      </c>
      <c r="F55" s="59"/>
      <c r="G55" s="59"/>
      <c r="H55" s="60"/>
      <c r="I55" s="4"/>
      <c r="J55" s="4"/>
      <c r="K55" s="4"/>
      <c r="L55" s="4"/>
      <c r="M55" s="4"/>
      <c r="N55" s="4"/>
      <c r="O55" s="4"/>
      <c r="P55" s="4"/>
      <c r="Q55" s="13" t="n">
        <f aca="false">IF(OR($A55="",$D55=""),0,IF(COUNTIFS($A$5:A55,$A55,$D$5:D55,"&lt;&gt;")=1,1,0))</f>
        <v>0</v>
      </c>
    </row>
    <row r="56" customFormat="false" ht="45.75" hidden="false" customHeight="true" outlineLevel="0" collapsed="false">
      <c r="A56" s="55"/>
      <c r="B56" s="56"/>
      <c r="C56" s="57" t="str">
        <f aca="false">IF(B56="","",IFERROR(INDEX(Paramètres!$H$6:$H$15,MATCH(B56,Paramètres!$G$6:$G$15,0)),""))</f>
        <v/>
      </c>
      <c r="D56" s="58"/>
      <c r="E56" s="57" t="str">
        <f aca="false">IF(D56="","",IFERROR(INDEX(Paramètres!$N$24:$N$29,MATCH(D56,Paramètres!$A$24:$A$29,0)),""))</f>
        <v/>
      </c>
      <c r="F56" s="59"/>
      <c r="G56" s="59"/>
      <c r="H56" s="60"/>
      <c r="I56" s="4"/>
      <c r="J56" s="4"/>
      <c r="K56" s="4"/>
      <c r="L56" s="4"/>
      <c r="M56" s="4"/>
      <c r="N56" s="4"/>
      <c r="O56" s="4"/>
      <c r="P56" s="4"/>
      <c r="Q56" s="13" t="n">
        <f aca="false">IF(OR($A56="",$D56=""),0,IF(COUNTIFS($A$5:A56,$A56,$D$5:D56,"&lt;&gt;")=1,1,0))</f>
        <v>0</v>
      </c>
    </row>
    <row r="57" customFormat="false" ht="45.75" hidden="false" customHeight="true" outlineLevel="0" collapsed="false">
      <c r="A57" s="55"/>
      <c r="B57" s="56"/>
      <c r="C57" s="57" t="str">
        <f aca="false">IF(B57="","",IFERROR(INDEX(Paramètres!$H$6:$H$15,MATCH(B57,Paramètres!$G$6:$G$15,0)),""))</f>
        <v/>
      </c>
      <c r="D57" s="58"/>
      <c r="E57" s="57" t="str">
        <f aca="false">IF(D57="","",IFERROR(INDEX(Paramètres!$N$24:$N$29,MATCH(D57,Paramètres!$A$24:$A$29,0)),""))</f>
        <v/>
      </c>
      <c r="F57" s="59"/>
      <c r="G57" s="59"/>
      <c r="H57" s="60"/>
      <c r="I57" s="4"/>
      <c r="J57" s="4"/>
      <c r="K57" s="4"/>
      <c r="L57" s="4"/>
      <c r="M57" s="4"/>
      <c r="N57" s="4"/>
      <c r="O57" s="4"/>
      <c r="P57" s="4"/>
      <c r="Q57" s="13" t="n">
        <f aca="false">IF(OR($A57="",$D57=""),0,IF(COUNTIFS($A$5:A57,$A57,$D$5:D57,"&lt;&gt;")=1,1,0))</f>
        <v>0</v>
      </c>
    </row>
    <row r="58" customFormat="false" ht="45.75" hidden="false" customHeight="true" outlineLevel="0" collapsed="false">
      <c r="A58" s="55"/>
      <c r="B58" s="56"/>
      <c r="C58" s="57" t="str">
        <f aca="false">IF(B58="","",IFERROR(INDEX(Paramètres!$H$6:$H$15,MATCH(B58,Paramètres!$G$6:$G$15,0)),""))</f>
        <v/>
      </c>
      <c r="D58" s="58"/>
      <c r="E58" s="57" t="str">
        <f aca="false">IF(D58="","",IFERROR(INDEX(Paramètres!$N$24:$N$29,MATCH(D58,Paramètres!$A$24:$A$29,0)),""))</f>
        <v/>
      </c>
      <c r="F58" s="59"/>
      <c r="G58" s="59"/>
      <c r="H58" s="60"/>
      <c r="I58" s="4"/>
      <c r="J58" s="4"/>
      <c r="K58" s="4"/>
      <c r="L58" s="4"/>
      <c r="M58" s="4"/>
      <c r="N58" s="4"/>
      <c r="O58" s="4"/>
      <c r="P58" s="4"/>
      <c r="Q58" s="13" t="n">
        <f aca="false">IF(OR($A58="",$D58=""),0,IF(COUNTIFS($A$5:A58,$A58,$D$5:D58,"&lt;&gt;")=1,1,0))</f>
        <v>0</v>
      </c>
    </row>
    <row r="59" customFormat="false" ht="45.75" hidden="false" customHeight="true" outlineLevel="0" collapsed="false">
      <c r="A59" s="55"/>
      <c r="B59" s="56"/>
      <c r="C59" s="57" t="str">
        <f aca="false">IF(B59="","",IFERROR(INDEX(Paramètres!$H$6:$H$15,MATCH(B59,Paramètres!$G$6:$G$15,0)),""))</f>
        <v/>
      </c>
      <c r="D59" s="58"/>
      <c r="E59" s="57" t="str">
        <f aca="false">IF(D59="","",IFERROR(INDEX(Paramètres!$N$24:$N$29,MATCH(D59,Paramètres!$A$24:$A$29,0)),""))</f>
        <v/>
      </c>
      <c r="F59" s="59"/>
      <c r="G59" s="59"/>
      <c r="H59" s="60"/>
      <c r="I59" s="4"/>
      <c r="J59" s="4"/>
      <c r="K59" s="4"/>
      <c r="L59" s="4"/>
      <c r="M59" s="4"/>
      <c r="N59" s="4"/>
      <c r="O59" s="4"/>
      <c r="P59" s="4"/>
      <c r="Q59" s="13" t="n">
        <f aca="false">IF(OR($A59="",$D59=""),0,IF(COUNTIFS($A$5:A59,$A59,$D$5:D59,"&lt;&gt;")=1,1,0))</f>
        <v>0</v>
      </c>
    </row>
    <row r="60" customFormat="false" ht="45.75" hidden="false" customHeight="true" outlineLevel="0" collapsed="false">
      <c r="A60" s="55"/>
      <c r="B60" s="56"/>
      <c r="C60" s="57" t="str">
        <f aca="false">IF(B60="","",IFERROR(INDEX(Paramètres!$H$6:$H$15,MATCH(B60,Paramètres!$G$6:$G$15,0)),""))</f>
        <v/>
      </c>
      <c r="D60" s="58"/>
      <c r="E60" s="57" t="str">
        <f aca="false">IF(D60="","",IFERROR(INDEX(Paramètres!$N$24:$N$29,MATCH(D60,Paramètres!$A$24:$A$29,0)),""))</f>
        <v/>
      </c>
      <c r="F60" s="59"/>
      <c r="G60" s="59"/>
      <c r="H60" s="60"/>
      <c r="I60" s="4"/>
      <c r="J60" s="4"/>
      <c r="K60" s="4"/>
      <c r="L60" s="4"/>
      <c r="M60" s="4"/>
      <c r="N60" s="4"/>
      <c r="O60" s="4"/>
      <c r="P60" s="4"/>
      <c r="Q60" s="13" t="n">
        <f aca="false">IF(OR($A60="",$D60=""),0,IF(COUNTIFS($A$5:A60,$A60,$D$5:D60,"&lt;&gt;")=1,1,0))</f>
        <v>0</v>
      </c>
    </row>
    <row r="61" customFormat="false" ht="45.75" hidden="false" customHeight="true" outlineLevel="0" collapsed="false">
      <c r="A61" s="55"/>
      <c r="B61" s="56"/>
      <c r="C61" s="57" t="str">
        <f aca="false">IF(B61="","",IFERROR(INDEX(Paramètres!$H$6:$H$15,MATCH(B61,Paramètres!$G$6:$G$15,0)),""))</f>
        <v/>
      </c>
      <c r="D61" s="58"/>
      <c r="E61" s="57" t="str">
        <f aca="false">IF(D61="","",IFERROR(INDEX(Paramètres!$N$24:$N$29,MATCH(D61,Paramètres!$A$24:$A$29,0)),""))</f>
        <v/>
      </c>
      <c r="F61" s="59"/>
      <c r="G61" s="59"/>
      <c r="H61" s="60"/>
      <c r="I61" s="4"/>
      <c r="J61" s="4"/>
      <c r="K61" s="4"/>
      <c r="L61" s="4"/>
      <c r="M61" s="4"/>
      <c r="N61" s="4"/>
      <c r="O61" s="4"/>
      <c r="P61" s="4"/>
      <c r="Q61" s="13" t="n">
        <f aca="false">IF(OR($A61="",$D61=""),0,IF(COUNTIFS($A$5:A61,$A61,$D$5:D61,"&lt;&gt;")=1,1,0))</f>
        <v>0</v>
      </c>
    </row>
    <row r="62" customFormat="false" ht="45.75" hidden="false" customHeight="true" outlineLevel="0" collapsed="false">
      <c r="A62" s="55"/>
      <c r="B62" s="56"/>
      <c r="C62" s="57" t="str">
        <f aca="false">IF(B62="","",IFERROR(INDEX(Paramètres!$H$6:$H$15,MATCH(B62,Paramètres!$G$6:$G$15,0)),""))</f>
        <v/>
      </c>
      <c r="D62" s="58"/>
      <c r="E62" s="57" t="str">
        <f aca="false">IF(D62="","",IFERROR(INDEX(Paramètres!$N$24:$N$29,MATCH(D62,Paramètres!$A$24:$A$29,0)),""))</f>
        <v/>
      </c>
      <c r="F62" s="59"/>
      <c r="G62" s="59"/>
      <c r="H62" s="60"/>
      <c r="I62" s="4"/>
      <c r="J62" s="4"/>
      <c r="K62" s="4"/>
      <c r="L62" s="4"/>
      <c r="M62" s="4"/>
      <c r="N62" s="4"/>
      <c r="O62" s="4"/>
      <c r="P62" s="4"/>
      <c r="Q62" s="13" t="n">
        <f aca="false">IF(OR($A62="",$D62=""),0,IF(COUNTIFS($A$5:A62,$A62,$D$5:D62,"&lt;&gt;")=1,1,0))</f>
        <v>0</v>
      </c>
    </row>
    <row r="63" customFormat="false" ht="45.75" hidden="false" customHeight="true" outlineLevel="0" collapsed="false">
      <c r="A63" s="55"/>
      <c r="B63" s="56"/>
      <c r="C63" s="57" t="str">
        <f aca="false">IF(B63="","",IFERROR(INDEX(Paramètres!$H$6:$H$15,MATCH(B63,Paramètres!$G$6:$G$15,0)),""))</f>
        <v/>
      </c>
      <c r="D63" s="58"/>
      <c r="E63" s="57" t="str">
        <f aca="false">IF(D63="","",IFERROR(INDEX(Paramètres!$N$24:$N$29,MATCH(D63,Paramètres!$A$24:$A$29,0)),""))</f>
        <v/>
      </c>
      <c r="F63" s="59"/>
      <c r="G63" s="59"/>
      <c r="H63" s="60"/>
      <c r="I63" s="4"/>
      <c r="J63" s="4"/>
      <c r="K63" s="4"/>
      <c r="L63" s="4"/>
      <c r="M63" s="4"/>
      <c r="N63" s="4"/>
      <c r="O63" s="4"/>
      <c r="P63" s="4"/>
      <c r="Q63" s="13" t="n">
        <f aca="false">IF(OR($A63="",$D63=""),0,IF(COUNTIFS($A$5:A63,$A63,$D$5:D63,"&lt;&gt;")=1,1,0))</f>
        <v>0</v>
      </c>
    </row>
    <row r="64" customFormat="false" ht="45.75" hidden="false" customHeight="true" outlineLevel="0" collapsed="false">
      <c r="A64" s="55"/>
      <c r="B64" s="56"/>
      <c r="C64" s="57" t="str">
        <f aca="false">IF(B64="","",IFERROR(INDEX(Paramètres!$H$6:$H$15,MATCH(B64,Paramètres!$G$6:$G$15,0)),""))</f>
        <v/>
      </c>
      <c r="D64" s="58"/>
      <c r="E64" s="57" t="str">
        <f aca="false">IF(D64="","",IFERROR(INDEX(Paramètres!$N$24:$N$29,MATCH(D64,Paramètres!$A$24:$A$29,0)),""))</f>
        <v/>
      </c>
      <c r="F64" s="59"/>
      <c r="G64" s="59"/>
      <c r="H64" s="60"/>
      <c r="I64" s="4"/>
      <c r="J64" s="4"/>
      <c r="K64" s="4"/>
      <c r="L64" s="4"/>
      <c r="M64" s="4"/>
      <c r="N64" s="4"/>
      <c r="O64" s="4"/>
      <c r="P64" s="4"/>
      <c r="Q64" s="13" t="n">
        <f aca="false">IF(OR($A64="",$D64=""),0,IF(COUNTIFS($A$5:A64,$A64,$D$5:D64,"&lt;&gt;")=1,1,0))</f>
        <v>0</v>
      </c>
    </row>
  </sheetData>
  <sheetProtection sheet="true" objects="true" scenarios="true"/>
  <mergeCells count="7">
    <mergeCell ref="A1:L1"/>
    <mergeCell ref="A2:H2"/>
    <mergeCell ref="J2:L2"/>
    <mergeCell ref="A3:H3"/>
    <mergeCell ref="J4:L4"/>
    <mergeCell ref="J12:L12"/>
    <mergeCell ref="J13:L15"/>
  </mergeCells>
  <conditionalFormatting sqref="A5:H64">
    <cfRule type="expression" priority="2" aboveAverage="0" equalAverage="0" bottom="0" percent="0" rank="0" text="" dxfId="14">
      <formula>$D5="G1"</formula>
    </cfRule>
    <cfRule type="expression" priority="3" aboveAverage="0" equalAverage="0" bottom="0" percent="0" rank="0" text="" dxfId="15">
      <formula>$D5="G2"</formula>
    </cfRule>
    <cfRule type="expression" priority="4" aboveAverage="0" equalAverage="0" bottom="0" percent="0" rank="0" text="" dxfId="16">
      <formula>$D5="G3"</formula>
    </cfRule>
    <cfRule type="expression" priority="5" aboveAverage="0" equalAverage="0" bottom="0" percent="0" rank="0" text="" dxfId="17">
      <formula>$D5="G4"</formula>
    </cfRule>
    <cfRule type="expression" priority="6" aboveAverage="0" equalAverage="0" bottom="0" percent="0" rank="0" text="" dxfId="18">
      <formula>$D5="G5"</formula>
    </cfRule>
    <cfRule type="expression" priority="7" aboveAverage="0" equalAverage="0" bottom="0" percent="0" rank="0" text="" dxfId="19">
      <formula>$D5="G6"</formula>
    </cfRule>
  </conditionalFormatting>
  <dataValidations count="3">
    <dataValidation allowBlank="false" errorStyle="stop" operator="between" showDropDown="false" showErrorMessage="false" showInputMessage="false" sqref="A5:A64" type="list">
      <formula1>$N$5:$N$34</formula1>
      <formula2>0</formula2>
    </dataValidation>
    <dataValidation allowBlank="false" errorStyle="stop" operator="between" showDropDown="false" showErrorMessage="false" showInputMessage="false" sqref="B5:B64" type="list">
      <formula1>$O$5:$O$14</formula1>
      <formula2>0</formula2>
    </dataValidation>
    <dataValidation allowBlank="false" errorStyle="stop" operator="between" showDropDown="false" showErrorMessage="false" showInputMessage="false" sqref="D5:D64" type="list">
      <formula1>$P$5:$P$10</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X5" activeCellId="0" sqref="X5"/>
    </sheetView>
  </sheetViews>
  <sheetFormatPr defaultColWidth="8.6796875" defaultRowHeight="15" customHeight="false" zeroHeight="false" outlineLevelRow="0" outlineLevelCol="0"/>
  <cols>
    <col collapsed="false" customWidth="true" hidden="false" outlineLevel="0" max="1" min="1" style="1" width="35.75"/>
    <col collapsed="false" customWidth="true" hidden="false" outlineLevel="0" max="2" min="2" style="1" width="14"/>
    <col collapsed="false" customWidth="true" hidden="false" outlineLevel="0" max="3" min="3" style="1" width="18"/>
    <col collapsed="false" customWidth="true" hidden="false" outlineLevel="0" max="4" min="4" style="1" width="6.96"/>
    <col collapsed="false" customWidth="true" hidden="false" outlineLevel="0" max="7" min="5" style="1" width="16"/>
    <col collapsed="false" customWidth="true" hidden="false" outlineLevel="0" max="8" min="8" style="1" width="14"/>
    <col collapsed="false" customWidth="true" hidden="false" outlineLevel="0" max="9" min="9" style="1" width="11"/>
    <col collapsed="false" customWidth="true" hidden="false" outlineLevel="0" max="10" min="10" style="1" width="10"/>
    <col collapsed="false" customWidth="true" hidden="false" outlineLevel="0" max="14" min="11" style="1" width="14"/>
    <col collapsed="false" customWidth="true" hidden="true" outlineLevel="0" max="23" min="18" style="1" width="8.43"/>
  </cols>
  <sheetData>
    <row r="1" customFormat="false" ht="31.5" hidden="false" customHeight="true" outlineLevel="0" collapsed="false">
      <c r="A1" s="35" t="s">
        <v>204</v>
      </c>
      <c r="B1" s="35"/>
      <c r="C1" s="35"/>
      <c r="D1" s="35"/>
      <c r="E1" s="35"/>
      <c r="F1" s="35"/>
      <c r="G1" s="35"/>
      <c r="H1" s="35"/>
      <c r="I1" s="35"/>
      <c r="J1" s="35"/>
      <c r="K1" s="35"/>
      <c r="L1" s="35"/>
      <c r="M1" s="35"/>
      <c r="N1" s="35"/>
      <c r="O1" s="4"/>
      <c r="P1" s="4"/>
      <c r="Q1" s="4"/>
      <c r="R1" s="4"/>
      <c r="S1" s="4"/>
      <c r="T1" s="4"/>
      <c r="U1" s="4"/>
      <c r="V1" s="4"/>
      <c r="W1" s="4"/>
    </row>
    <row r="2" customFormat="false" ht="15" hidden="false" customHeight="true" outlineLevel="0" collapsed="false">
      <c r="A2" s="36" t="s">
        <v>205</v>
      </c>
      <c r="B2" s="36"/>
      <c r="C2" s="36"/>
      <c r="D2" s="36"/>
      <c r="E2" s="36"/>
      <c r="F2" s="36"/>
      <c r="G2" s="36"/>
      <c r="H2" s="36"/>
      <c r="I2" s="36"/>
      <c r="J2" s="36"/>
      <c r="K2" s="36"/>
      <c r="L2" s="36"/>
      <c r="M2" s="36"/>
      <c r="N2" s="36"/>
      <c r="O2" s="4"/>
      <c r="P2" s="4"/>
      <c r="Q2" s="4"/>
      <c r="R2" s="4"/>
      <c r="S2" s="4"/>
      <c r="T2" s="4"/>
      <c r="U2" s="4"/>
      <c r="V2" s="4"/>
      <c r="W2" s="4"/>
    </row>
    <row r="3" customFormat="false" ht="25.5" hidden="false" customHeight="true" outlineLevel="0" collapsed="false">
      <c r="A3" s="62" t="s">
        <v>206</v>
      </c>
      <c r="B3" s="62"/>
      <c r="C3" s="63" t="s">
        <v>207</v>
      </c>
      <c r="D3" s="63"/>
      <c r="E3" s="63"/>
      <c r="F3" s="63"/>
      <c r="G3" s="4"/>
      <c r="H3" s="62" t="s">
        <v>208</v>
      </c>
      <c r="I3" s="62"/>
      <c r="J3" s="64" t="s">
        <v>84</v>
      </c>
      <c r="K3" s="65" t="str">
        <f aca="false">IFERROR(INDEX(Paramètres!$N$24:$N$29,MATCH($J$3,Paramètres!$A$24:$A$29,0)),"")</f>
        <v>G1 – Reprise immédiate</v>
      </c>
      <c r="L3" s="65"/>
      <c r="M3" s="65"/>
      <c r="N3" s="65"/>
      <c r="O3" s="4"/>
      <c r="P3" s="4"/>
      <c r="Q3" s="4"/>
      <c r="R3" s="54" t="s">
        <v>209</v>
      </c>
      <c r="S3" s="54" t="s">
        <v>154</v>
      </c>
      <c r="T3" s="54" t="s">
        <v>75</v>
      </c>
      <c r="U3" s="54" t="s">
        <v>210</v>
      </c>
      <c r="V3" s="54" t="s">
        <v>211</v>
      </c>
      <c r="W3" s="54" t="s">
        <v>212</v>
      </c>
    </row>
    <row r="4" customFormat="false" ht="15" hidden="false" customHeight="true" outlineLevel="0" collapsed="false">
      <c r="A4" s="4"/>
      <c r="B4" s="4"/>
      <c r="C4" s="4"/>
      <c r="D4" s="4"/>
      <c r="E4" s="4"/>
      <c r="F4" s="4"/>
      <c r="G4" s="4"/>
      <c r="H4" s="4"/>
      <c r="I4" s="4"/>
      <c r="J4" s="4"/>
      <c r="K4" s="4"/>
      <c r="L4" s="4"/>
      <c r="M4" s="4"/>
      <c r="N4" s="4"/>
      <c r="O4" s="4"/>
      <c r="P4" s="4"/>
      <c r="Q4" s="4"/>
      <c r="R4" s="54" t="s">
        <v>207</v>
      </c>
      <c r="S4" s="54" t="str">
        <f aca="false">Paramètres!A24</f>
        <v>G1</v>
      </c>
      <c r="T4" s="54" t="str">
        <f aca="false">Paramètres!H6</f>
        <v>Français</v>
      </c>
      <c r="U4" s="66" t="n">
        <f aca="false">IF(T4="","",IF($C$3="Moyenne de la classe",IFERROR(INDEX(Calculs!$BA$36:$BJ$36,1,MATCH(T4,Calculs!$BA$4:$BJ$4,0)),""),IFERROR(INDEX(Calculs!$BA$5:$BJ$34,MATCH($C$3,Calculs!$A$5:$A$34,0),MATCH(T4,Calculs!$BA$4:$BJ$4,0)),"")))</f>
        <v>0.6</v>
      </c>
      <c r="V4" s="54" t="str">
        <f aca="false">Paramètres!N24</f>
        <v>G1 – Reprise immédiate</v>
      </c>
      <c r="W4" s="54" t="n">
        <f aca="false">COUNTIF('Groupes de besoin'!$D$5:$D$64,$S4)</f>
        <v>5</v>
      </c>
    </row>
    <row r="5" customFormat="false" ht="25.5" hidden="false" customHeight="true" outlineLevel="0" collapsed="false">
      <c r="A5" s="67" t="s">
        <v>213</v>
      </c>
      <c r="B5" s="67"/>
      <c r="C5" s="67"/>
      <c r="D5" s="68" t="s">
        <v>214</v>
      </c>
      <c r="E5" s="68"/>
      <c r="F5" s="68"/>
      <c r="G5" s="69" t="s">
        <v>215</v>
      </c>
      <c r="H5" s="69"/>
      <c r="I5" s="69"/>
      <c r="J5" s="70" t="s">
        <v>216</v>
      </c>
      <c r="K5" s="70"/>
      <c r="L5" s="70"/>
      <c r="M5" s="71" t="s">
        <v>217</v>
      </c>
      <c r="N5" s="71"/>
      <c r="O5" s="4"/>
      <c r="P5" s="4"/>
      <c r="Q5" s="4"/>
      <c r="R5" s="54" t="str">
        <f aca="false">IF(Saisie!A5="","",Saisie!A5)</f>
        <v>Alice Martin</v>
      </c>
      <c r="S5" s="54" t="str">
        <f aca="false">Paramètres!A25</f>
        <v>G2</v>
      </c>
      <c r="T5" s="54" t="str">
        <f aca="false">Paramètres!H7</f>
        <v>Mathématiques</v>
      </c>
      <c r="U5" s="66" t="n">
        <f aca="false">IF(T5="","",IF($C$3="Moyenne de la classe",IFERROR(INDEX(Calculs!$BA$36:$BJ$36,1,MATCH(T5,Calculs!$BA$4:$BJ$4,0)),""),IFERROR(INDEX(Calculs!$BA$5:$BJ$34,MATCH($C$3,Calculs!$A$5:$A$34,0),MATCH(T5,Calculs!$BA$4:$BJ$4,0)),"")))</f>
        <v>0.667857142857143</v>
      </c>
      <c r="V5" s="54" t="str">
        <f aca="false">Paramètres!N25</f>
        <v>G2 – À consolider</v>
      </c>
      <c r="W5" s="54" t="n">
        <f aca="false">COUNTIF('Groupes de besoin'!$D$5:$D$64,$S5)</f>
        <v>6</v>
      </c>
    </row>
    <row r="6" customFormat="false" ht="22.5" hidden="false" customHeight="true" outlineLevel="0" collapsed="false">
      <c r="A6" s="72" t="n">
        <f aca="false">COUNTA(Saisie!A5:A34)</f>
        <v>14</v>
      </c>
      <c r="B6" s="72"/>
      <c r="C6" s="72"/>
      <c r="D6" s="73" t="n">
        <f aca="false">IFERROR(AVERAGE(Saisie!B5:B34),"")</f>
        <v>0.676071428571429</v>
      </c>
      <c r="E6" s="73"/>
      <c r="F6" s="73"/>
      <c r="G6" s="74" t="n">
        <f aca="false">COUNTA(Paramètres!J19:J42)</f>
        <v>20</v>
      </c>
      <c r="H6" s="74"/>
      <c r="I6" s="74"/>
      <c r="J6" s="75" t="n">
        <f aca="false">SUM('Groupes de besoin'!Q5:Q64)</f>
        <v>14</v>
      </c>
      <c r="K6" s="75"/>
      <c r="L6" s="75"/>
      <c r="M6" s="76" t="str">
        <f aca="false">Paramètres!C5</f>
        <v>Note sur 20</v>
      </c>
      <c r="N6" s="76"/>
      <c r="O6" s="4"/>
      <c r="P6" s="4"/>
      <c r="Q6" s="4"/>
      <c r="R6" s="54" t="str">
        <f aca="false">IF(Saisie!A6="","",Saisie!A6)</f>
        <v>Adam Benali</v>
      </c>
      <c r="S6" s="54" t="str">
        <f aca="false">Paramètres!A26</f>
        <v>G3</v>
      </c>
      <c r="T6" s="54" t="str">
        <f aca="false">Paramètres!H8</f>
        <v>Questionner le monde / Sciences</v>
      </c>
      <c r="U6" s="66" t="n">
        <f aca="false">IF(T6="","",IF($C$3="Moyenne de la classe",IFERROR(INDEX(Calculs!$BA$36:$BJ$36,1,MATCH(T6,Calculs!$BA$4:$BJ$4,0)),""),IFERROR(INDEX(Calculs!$BA$5:$BJ$34,MATCH($C$3,Calculs!$A$5:$A$34,0),MATCH(T6,Calculs!$BA$4:$BJ$4,0)),"")))</f>
        <v>0.767857142857143</v>
      </c>
      <c r="V6" s="54" t="str">
        <f aca="false">Paramètres!N26</f>
        <v>G3 – En bonne voie</v>
      </c>
      <c r="W6" s="54" t="n">
        <f aca="false">COUNTIF('Groupes de besoin'!$D$5:$D$64,$S6)</f>
        <v>4</v>
      </c>
    </row>
    <row r="7" customFormat="false" ht="22.5" hidden="false" customHeight="true" outlineLevel="0" collapsed="false">
      <c r="A7" s="72"/>
      <c r="B7" s="72"/>
      <c r="C7" s="72"/>
      <c r="D7" s="73"/>
      <c r="E7" s="73"/>
      <c r="F7" s="73"/>
      <c r="G7" s="74"/>
      <c r="H7" s="74"/>
      <c r="I7" s="74"/>
      <c r="J7" s="75"/>
      <c r="K7" s="75"/>
      <c r="L7" s="75"/>
      <c r="M7" s="76"/>
      <c r="N7" s="76"/>
      <c r="O7" s="4"/>
      <c r="P7" s="4"/>
      <c r="Q7" s="4"/>
      <c r="R7" s="54" t="str">
        <f aca="false">IF(Saisie!A7="","",Saisie!A7)</f>
        <v>Chloé Dubois</v>
      </c>
      <c r="S7" s="54" t="str">
        <f aca="false">Paramètres!A27</f>
        <v>G4</v>
      </c>
      <c r="T7" s="54" t="str">
        <f aca="false">Paramètres!H9</f>
        <v>Histoire-Géographie</v>
      </c>
      <c r="U7" s="66" t="n">
        <f aca="false">IF(T7="","",IF($C$3="Moyenne de la classe",IFERROR(INDEX(Calculs!$BA$36:$BJ$36,1,MATCH(T7,Calculs!$BA$4:$BJ$4,0)),""),IFERROR(INDEX(Calculs!$BA$5:$BJ$34,MATCH($C$3,Calculs!$A$5:$A$34,0),MATCH(T7,Calculs!$BA$4:$BJ$4,0)),"")))</f>
        <v>0.610714285714286</v>
      </c>
      <c r="V7" s="54" t="str">
        <f aca="false">Paramètres!N27</f>
        <v>G4 – Maîtrisé</v>
      </c>
      <c r="W7" s="54" t="n">
        <f aca="false">COUNTIF('Groupes de besoin'!$D$5:$D$64,$S7)</f>
        <v>3</v>
      </c>
    </row>
    <row r="8" customFormat="false" ht="22.5" hidden="false" customHeight="true" outlineLevel="0" collapsed="false">
      <c r="A8" s="72"/>
      <c r="B8" s="72"/>
      <c r="C8" s="72"/>
      <c r="D8" s="73"/>
      <c r="E8" s="73"/>
      <c r="F8" s="73"/>
      <c r="G8" s="74"/>
      <c r="H8" s="74"/>
      <c r="I8" s="74"/>
      <c r="J8" s="75"/>
      <c r="K8" s="75"/>
      <c r="L8" s="75"/>
      <c r="M8" s="76"/>
      <c r="N8" s="76"/>
      <c r="O8" s="4"/>
      <c r="P8" s="4"/>
      <c r="Q8" s="4"/>
      <c r="R8" s="54" t="str">
        <f aca="false">IF(Saisie!A8="","",Saisie!A8)</f>
        <v>Lucas Bernard</v>
      </c>
      <c r="S8" s="54" t="str">
        <f aca="false">Paramètres!A28</f>
        <v>G5</v>
      </c>
      <c r="T8" s="54" t="str">
        <f aca="false">Paramètres!H10</f>
        <v>EMC</v>
      </c>
      <c r="U8" s="66" t="n">
        <f aca="false">IF(T8="","",IF($C$3="Moyenne de la classe",IFERROR(INDEX(Calculs!$BA$36:$BJ$36,1,MATCH(T8,Calculs!$BA$4:$BJ$4,0)),""),IFERROR(INDEX(Calculs!$BA$5:$BJ$34,MATCH($C$3,Calculs!$A$5:$A$34,0),MATCH(T8,Calculs!$BA$4:$BJ$4,0)),"")))</f>
        <v>0.807142857142857</v>
      </c>
      <c r="V8" s="54" t="str">
        <f aca="false">Paramètres!N28</f>
        <v>G5 – Approfondissement</v>
      </c>
      <c r="W8" s="54" t="n">
        <f aca="false">COUNTIF('Groupes de besoin'!$D$5:$D$64,$S8)</f>
        <v>4</v>
      </c>
    </row>
    <row r="9" customFormat="false" ht="15" hidden="false" customHeight="true" outlineLevel="0" collapsed="false">
      <c r="A9" s="4"/>
      <c r="B9" s="4"/>
      <c r="C9" s="4"/>
      <c r="D9" s="4"/>
      <c r="E9" s="4"/>
      <c r="F9" s="4"/>
      <c r="G9" s="4"/>
      <c r="H9" s="4"/>
      <c r="I9" s="4"/>
      <c r="J9" s="4"/>
      <c r="K9" s="4"/>
      <c r="L9" s="4"/>
      <c r="M9" s="4"/>
      <c r="N9" s="4"/>
      <c r="O9" s="4"/>
      <c r="P9" s="4"/>
      <c r="Q9" s="4"/>
      <c r="R9" s="54" t="str">
        <f aca="false">IF(Saisie!A9="","",Saisie!A9)</f>
        <v>Inès Robert</v>
      </c>
      <c r="S9" s="54" t="str">
        <f aca="false">Paramètres!A29</f>
        <v>G6</v>
      </c>
      <c r="T9" s="54" t="str">
        <f aca="false">Paramètres!H11</f>
        <v>Langues vivantes</v>
      </c>
      <c r="U9" s="66" t="n">
        <f aca="false">IF(T9="","",IF($C$3="Moyenne de la classe",IFERROR(INDEX(Calculs!$BA$36:$BJ$36,1,MATCH(T9,Calculs!$BA$4:$BJ$4,0)),""),IFERROR(INDEX(Calculs!$BA$5:$BJ$34,MATCH($C$3,Calculs!$A$5:$A$34,0),MATCH(T9,Calculs!$BA$4:$BJ$4,0)),"")))</f>
        <v>0.617857142857143</v>
      </c>
      <c r="V9" s="54" t="str">
        <f aca="false">Paramètres!N29</f>
        <v>G6 – Autre</v>
      </c>
      <c r="W9" s="54" t="n">
        <f aca="false">COUNTIF('Groupes de besoin'!$D$5:$D$64,$S9)</f>
        <v>2</v>
      </c>
    </row>
    <row r="10" customFormat="false" ht="25.5" hidden="false" customHeight="true" outlineLevel="0" collapsed="false">
      <c r="A10" s="62" t="str">
        <f aca="false">"Focus sur le groupe sélectionné : "&amp;IFERROR(INDEX(Paramètres!$N$24:$N$29,MATCH($J$3,Paramètres!$A$24:$A$29,0)),"")</f>
        <v>Focus sur le groupe sélectionné : G1 – Reprise immédiate</v>
      </c>
      <c r="B10" s="62"/>
      <c r="C10" s="62"/>
      <c r="D10" s="62"/>
      <c r="E10" s="62"/>
      <c r="F10" s="62"/>
      <c r="G10" s="62"/>
      <c r="H10" s="4"/>
      <c r="I10" s="4"/>
      <c r="J10" s="4"/>
      <c r="K10" s="4"/>
      <c r="L10" s="4"/>
      <c r="M10" s="4"/>
      <c r="N10" s="4"/>
      <c r="O10" s="4"/>
      <c r="P10" s="4"/>
      <c r="Q10" s="4"/>
      <c r="R10" s="54" t="str">
        <f aca="false">IF(Saisie!A10="","",Saisie!A10)</f>
        <v>Hugo Petit</v>
      </c>
      <c r="S10" s="54"/>
      <c r="T10" s="54" t="str">
        <f aca="false">Paramètres!H12</f>
        <v>EPS</v>
      </c>
      <c r="U10" s="66" t="n">
        <f aca="false">IF(T10="","",IF($C$3="Moyenne de la classe",IFERROR(INDEX(Calculs!$BA$36:$BJ$36,1,MATCH(T10,Calculs!$BA$4:$BJ$4,0)),""),IFERROR(INDEX(Calculs!$BA$5:$BJ$34,MATCH($C$3,Calculs!$A$5:$A$34,0),MATCH(T10,Calculs!$BA$4:$BJ$4,0)),"")))</f>
        <v>0.785714285714286</v>
      </c>
      <c r="V10" s="54"/>
      <c r="W10" s="54"/>
    </row>
    <row r="11" customFormat="false" ht="24" hidden="false" customHeight="true" outlineLevel="0" collapsed="false">
      <c r="A11" s="77" t="s">
        <v>218</v>
      </c>
      <c r="B11" s="77"/>
      <c r="C11" s="78" t="s">
        <v>219</v>
      </c>
      <c r="D11" s="78"/>
      <c r="E11" s="78"/>
      <c r="F11" s="78"/>
      <c r="G11" s="78"/>
      <c r="H11" s="4"/>
      <c r="I11" s="4"/>
      <c r="J11" s="4"/>
      <c r="K11" s="4"/>
      <c r="L11" s="4"/>
      <c r="M11" s="4"/>
      <c r="N11" s="4"/>
      <c r="O11" s="4"/>
      <c r="P11" s="4"/>
      <c r="Q11" s="4"/>
      <c r="R11" s="54" t="str">
        <f aca="false">IF(Saisie!A11="","",Saisie!A11)</f>
        <v>Lina Moreau</v>
      </c>
      <c r="S11" s="54"/>
      <c r="T11" s="54" t="str">
        <f aca="false">Paramètres!H13</f>
        <v>Arts plastiques</v>
      </c>
      <c r="U11" s="66" t="n">
        <f aca="false">IF(T11="","",IF($C$3="Moyenne de la classe",IFERROR(INDEX(Calculs!$BA$36:$BJ$36,1,MATCH(T11,Calculs!$BA$4:$BJ$4,0)),""),IFERROR(INDEX(Calculs!$BA$5:$BJ$34,MATCH($C$3,Calculs!$A$5:$A$34,0),MATCH(T11,Calculs!$BA$4:$BJ$4,0)),"")))</f>
        <v>0.725</v>
      </c>
      <c r="V11" s="54"/>
      <c r="W11" s="54"/>
    </row>
    <row r="12" customFormat="false" ht="24" hidden="false" customHeight="true" outlineLevel="0" collapsed="false">
      <c r="A12" s="79" t="n">
        <f aca="false">COUNTIF('Groupes de besoin'!$D$5:$D$64,$J$3)</f>
        <v>5</v>
      </c>
      <c r="B12" s="79"/>
      <c r="C12" s="80" t="str">
        <f aca="false">IF($J$3="G1","Réinstaller les prérequis avec un étayage fort et des tâches courtes.",IF($J$3="G2","Stabiliser une compétence fragile par des entraînements ciblés et fréquents.",IF($J$3="G3","Automatiser les procédures et sécuriser la réussite en autonomie.",IF($J$3="G4","Entretenir la maîtrise et favoriser l’entraide sans ralentir les progrès.",IF($J$3="G5","Proposer des problèmes ouverts, des défis et des tâches complexes.","Répondre à un besoin ponctuel ou valoriser un domaine de réussite.")))))</f>
        <v>Réinstaller les prérequis avec un étayage fort et des tâches courtes.</v>
      </c>
      <c r="D12" s="80"/>
      <c r="E12" s="80"/>
      <c r="F12" s="80"/>
      <c r="G12" s="80"/>
      <c r="H12" s="4"/>
      <c r="I12" s="4"/>
      <c r="J12" s="4"/>
      <c r="K12" s="4"/>
      <c r="L12" s="4"/>
      <c r="M12" s="4"/>
      <c r="N12" s="4"/>
      <c r="O12" s="4"/>
      <c r="P12" s="4"/>
      <c r="Q12" s="4"/>
      <c r="R12" s="54" t="str">
        <f aca="false">IF(Saisie!A12="","",Saisie!A12)</f>
        <v>Nathan Laurent</v>
      </c>
      <c r="S12" s="54"/>
      <c r="T12" s="54" t="str">
        <f aca="false">Paramètres!H14</f>
        <v>Éducation musicale</v>
      </c>
      <c r="U12" s="66" t="n">
        <f aca="false">IF(T12="","",IF($C$3="Moyenne de la classe",IFERROR(INDEX(Calculs!$BA$36:$BJ$36,1,MATCH(T12,Calculs!$BA$4:$BJ$4,0)),""),IFERROR(INDEX(Calculs!$BA$5:$BJ$34,MATCH($C$3,Calculs!$A$5:$A$34,0),MATCH(T12,Calculs!$BA$4:$BJ$4,0)),"")))</f>
        <v>0.65</v>
      </c>
      <c r="V12" s="54"/>
      <c r="W12" s="54"/>
    </row>
    <row r="13" customFormat="false" ht="24" hidden="false" customHeight="true" outlineLevel="0" collapsed="false">
      <c r="A13" s="79"/>
      <c r="B13" s="79"/>
      <c r="C13" s="80"/>
      <c r="D13" s="80"/>
      <c r="E13" s="80"/>
      <c r="F13" s="80"/>
      <c r="G13" s="80"/>
      <c r="H13" s="4"/>
      <c r="I13" s="4"/>
      <c r="J13" s="4"/>
      <c r="K13" s="4"/>
      <c r="L13" s="4"/>
      <c r="M13" s="4"/>
      <c r="N13" s="4"/>
      <c r="O13" s="4"/>
      <c r="P13" s="4"/>
      <c r="Q13" s="4"/>
      <c r="R13" s="54" t="str">
        <f aca="false">IF(Saisie!A13="","",Saisie!A13)</f>
        <v>Zoé Simon</v>
      </c>
      <c r="S13" s="54"/>
      <c r="T13" s="54" t="str">
        <f aca="false">Paramètres!H15</f>
        <v>Autre</v>
      </c>
      <c r="U13" s="66" t="n">
        <f aca="false">IF(T13="","",IF($C$3="Moyenne de la classe",IFERROR(INDEX(Calculs!$BA$36:$BJ$36,1,MATCH(T13,Calculs!$BA$4:$BJ$4,0)),""),IFERROR(INDEX(Calculs!$BA$5:$BJ$34,MATCH($C$3,Calculs!$A$5:$A$34,0),MATCH(T13,Calculs!$BA$4:$BJ$4,0)),"")))</f>
        <v>0.764285714285714</v>
      </c>
      <c r="V13" s="54"/>
      <c r="W13" s="54"/>
    </row>
    <row r="14" customFormat="false" ht="24" hidden="false" customHeight="true" outlineLevel="0" collapsed="false">
      <c r="A14" s="79"/>
      <c r="B14" s="79"/>
      <c r="C14" s="80"/>
      <c r="D14" s="80"/>
      <c r="E14" s="80"/>
      <c r="F14" s="80"/>
      <c r="G14" s="80"/>
      <c r="H14" s="4"/>
      <c r="I14" s="4"/>
      <c r="J14" s="4"/>
      <c r="K14" s="4"/>
      <c r="L14" s="4"/>
      <c r="M14" s="4"/>
      <c r="N14" s="4"/>
      <c r="O14" s="4"/>
      <c r="P14" s="4"/>
      <c r="Q14" s="4"/>
      <c r="R14" s="54" t="str">
        <f aca="false">IF(Saisie!A14="","",Saisie!A14)</f>
        <v>Yanis Michel</v>
      </c>
      <c r="S14" s="54"/>
      <c r="T14" s="54"/>
      <c r="U14" s="54"/>
      <c r="V14" s="54"/>
      <c r="W14" s="54"/>
    </row>
    <row r="15" customFormat="false" ht="24" hidden="false" customHeight="true" outlineLevel="0" collapsed="false">
      <c r="A15" s="79"/>
      <c r="B15" s="79"/>
      <c r="C15" s="80"/>
      <c r="D15" s="80"/>
      <c r="E15" s="80"/>
      <c r="F15" s="80"/>
      <c r="G15" s="80"/>
      <c r="H15" s="4"/>
      <c r="I15" s="4"/>
      <c r="J15" s="4"/>
      <c r="K15" s="4"/>
      <c r="L15" s="4"/>
      <c r="M15" s="4"/>
      <c r="N15" s="4"/>
      <c r="O15" s="4"/>
      <c r="P15" s="4"/>
      <c r="Q15" s="4"/>
      <c r="R15" s="54" t="str">
        <f aca="false">IF(Saisie!A15="","",Saisie!A15)</f>
        <v>Emma Garcia</v>
      </c>
      <c r="S15" s="54"/>
      <c r="T15" s="54"/>
      <c r="U15" s="54"/>
      <c r="V15" s="54"/>
      <c r="W15" s="54"/>
    </row>
    <row r="16" customFormat="false" ht="24" hidden="false" customHeight="true" outlineLevel="0" collapsed="false">
      <c r="A16" s="79"/>
      <c r="B16" s="79"/>
      <c r="C16" s="80"/>
      <c r="D16" s="80"/>
      <c r="E16" s="80"/>
      <c r="F16" s="80"/>
      <c r="G16" s="80"/>
      <c r="H16" s="4"/>
      <c r="I16" s="4"/>
      <c r="J16" s="4"/>
      <c r="K16" s="4"/>
      <c r="L16" s="4"/>
      <c r="M16" s="4"/>
      <c r="N16" s="4"/>
      <c r="O16" s="4"/>
      <c r="P16" s="4"/>
      <c r="Q16" s="4"/>
      <c r="R16" s="54" t="str">
        <f aca="false">IF(Saisie!A16="","",Saisie!A16)</f>
        <v>Noé Roux</v>
      </c>
      <c r="S16" s="54"/>
      <c r="T16" s="54"/>
      <c r="U16" s="54"/>
      <c r="V16" s="54"/>
      <c r="W16" s="54"/>
    </row>
    <row r="17" customFormat="false" ht="24" hidden="false" customHeight="true" outlineLevel="0" collapsed="false">
      <c r="A17" s="81"/>
      <c r="B17" s="81"/>
      <c r="C17" s="81"/>
      <c r="D17" s="81"/>
      <c r="E17" s="81"/>
      <c r="F17" s="81"/>
      <c r="G17" s="81"/>
      <c r="H17" s="4"/>
      <c r="I17" s="4"/>
      <c r="J17" s="4"/>
      <c r="K17" s="4"/>
      <c r="L17" s="4"/>
      <c r="M17" s="4"/>
      <c r="N17" s="4"/>
      <c r="O17" s="4"/>
      <c r="P17" s="4"/>
      <c r="Q17" s="4"/>
      <c r="R17" s="54" t="str">
        <f aca="false">IF(Saisie!A17="","",Saisie!A17)</f>
        <v>Jade Fontaine</v>
      </c>
      <c r="S17" s="54"/>
      <c r="T17" s="54"/>
      <c r="U17" s="54"/>
      <c r="V17" s="54"/>
      <c r="W17" s="54"/>
    </row>
    <row r="18" customFormat="false" ht="24" hidden="false" customHeight="true" outlineLevel="0" collapsed="false">
      <c r="A18" s="82"/>
      <c r="B18" s="82"/>
      <c r="C18" s="82"/>
      <c r="D18" s="82"/>
      <c r="E18" s="82"/>
      <c r="F18" s="82"/>
      <c r="G18" s="82"/>
      <c r="H18" s="4"/>
      <c r="I18" s="4"/>
      <c r="J18" s="4"/>
      <c r="K18" s="4"/>
      <c r="L18" s="4"/>
      <c r="M18" s="4"/>
      <c r="N18" s="4"/>
      <c r="O18" s="4"/>
      <c r="P18" s="4"/>
      <c r="Q18" s="4"/>
      <c r="R18" s="54" t="str">
        <f aca="false">IF(Saisie!A18="","",Saisie!A18)</f>
        <v>Sami Leroy</v>
      </c>
      <c r="S18" s="54"/>
      <c r="T18" s="54"/>
      <c r="U18" s="54"/>
      <c r="V18" s="54"/>
      <c r="W18" s="54"/>
    </row>
    <row r="19" customFormat="false" ht="24" hidden="false" customHeight="true" outlineLevel="0" collapsed="false">
      <c r="A19" s="82"/>
      <c r="B19" s="82"/>
      <c r="C19" s="82"/>
      <c r="D19" s="82"/>
      <c r="E19" s="82"/>
      <c r="F19" s="82"/>
      <c r="G19" s="82"/>
      <c r="H19" s="4"/>
      <c r="I19" s="4"/>
      <c r="J19" s="4"/>
      <c r="K19" s="4"/>
      <c r="L19" s="4"/>
      <c r="M19" s="4"/>
      <c r="N19" s="4"/>
      <c r="O19" s="4"/>
      <c r="P19" s="4"/>
      <c r="Q19" s="4"/>
      <c r="R19" s="54" t="str">
        <f aca="false">IF(Saisie!A19="","",Saisie!A19)</f>
        <v/>
      </c>
      <c r="S19" s="54"/>
      <c r="T19" s="54"/>
      <c r="U19" s="54"/>
      <c r="V19" s="54"/>
      <c r="W19" s="54"/>
    </row>
    <row r="20" customFormat="false" ht="24" hidden="false" customHeight="true" outlineLevel="0" collapsed="false">
      <c r="A20" s="82"/>
      <c r="B20" s="82"/>
      <c r="C20" s="82"/>
      <c r="D20" s="82"/>
      <c r="E20" s="82"/>
      <c r="F20" s="82"/>
      <c r="G20" s="82"/>
      <c r="H20" s="4"/>
      <c r="I20" s="4"/>
      <c r="J20" s="4"/>
      <c r="K20" s="4"/>
      <c r="L20" s="4"/>
      <c r="M20" s="4"/>
      <c r="N20" s="4"/>
      <c r="O20" s="4"/>
      <c r="P20" s="4"/>
      <c r="Q20" s="4"/>
      <c r="R20" s="54" t="str">
        <f aca="false">IF(Saisie!A20="","",Saisie!A20)</f>
        <v/>
      </c>
      <c r="S20" s="54"/>
      <c r="T20" s="54"/>
      <c r="U20" s="54"/>
      <c r="V20" s="54"/>
      <c r="W20" s="54"/>
    </row>
    <row r="21" customFormat="false" ht="15" hidden="false" customHeight="true" outlineLevel="0" collapsed="false">
      <c r="A21" s="4"/>
      <c r="B21" s="4"/>
      <c r="C21" s="4"/>
      <c r="D21" s="4"/>
      <c r="E21" s="4"/>
      <c r="F21" s="4"/>
      <c r="G21" s="4"/>
      <c r="H21" s="4"/>
      <c r="I21" s="4"/>
      <c r="J21" s="4"/>
      <c r="K21" s="4"/>
      <c r="L21" s="4"/>
      <c r="M21" s="4"/>
      <c r="N21" s="4"/>
      <c r="O21" s="4"/>
      <c r="P21" s="4"/>
      <c r="Q21" s="4"/>
      <c r="R21" s="54" t="str">
        <f aca="false">IF(Saisie!A21="","",Saisie!A21)</f>
        <v/>
      </c>
      <c r="S21" s="54"/>
      <c r="T21" s="54"/>
      <c r="U21" s="54"/>
      <c r="V21" s="54"/>
      <c r="W21" s="54"/>
    </row>
    <row r="22" customFormat="false" ht="15" hidden="false" customHeight="true" outlineLevel="0" collapsed="false">
      <c r="A22" s="4"/>
      <c r="B22" s="4"/>
      <c r="C22" s="4"/>
      <c r="D22" s="4"/>
      <c r="E22" s="4"/>
      <c r="F22" s="4"/>
      <c r="G22" s="4"/>
      <c r="H22" s="4"/>
      <c r="I22" s="4"/>
      <c r="J22" s="4"/>
      <c r="K22" s="4"/>
      <c r="L22" s="4"/>
      <c r="M22" s="4"/>
      <c r="N22" s="4"/>
      <c r="O22" s="4"/>
      <c r="P22" s="4"/>
      <c r="Q22" s="4"/>
      <c r="R22" s="54" t="str">
        <f aca="false">IF(Saisie!A22="","",Saisie!A22)</f>
        <v/>
      </c>
      <c r="S22" s="54"/>
      <c r="T22" s="54"/>
      <c r="U22" s="54"/>
      <c r="V22" s="54"/>
      <c r="W22" s="54"/>
    </row>
    <row r="23" customFormat="false" ht="24" hidden="false" customHeight="true" outlineLevel="0" collapsed="false">
      <c r="A23" s="62" t="str">
        <f aca="false">"Synthèse par matière — "&amp;$C$3</f>
        <v>Synthèse par matière — Moyenne de la classe</v>
      </c>
      <c r="B23" s="62"/>
      <c r="C23" s="62"/>
      <c r="D23" s="4"/>
      <c r="E23" s="62" t="s">
        <v>220</v>
      </c>
      <c r="F23" s="62"/>
      <c r="G23" s="62"/>
      <c r="H23" s="62"/>
      <c r="I23" s="62"/>
      <c r="J23" s="62"/>
      <c r="K23" s="62" t="s">
        <v>221</v>
      </c>
      <c r="L23" s="62"/>
      <c r="M23" s="62"/>
      <c r="N23" s="62"/>
      <c r="O23" s="4"/>
      <c r="P23" s="4"/>
      <c r="Q23" s="4"/>
      <c r="R23" s="54" t="str">
        <f aca="false">IF(Saisie!A23="","",Saisie!A23)</f>
        <v/>
      </c>
      <c r="S23" s="54"/>
      <c r="T23" s="54"/>
      <c r="U23" s="54"/>
      <c r="V23" s="54"/>
      <c r="W23" s="54"/>
    </row>
    <row r="24" customFormat="false" ht="24" hidden="false" customHeight="true" outlineLevel="0" collapsed="false">
      <c r="A24" s="19" t="s">
        <v>75</v>
      </c>
      <c r="B24" s="19" t="s">
        <v>113</v>
      </c>
      <c r="C24" s="19" t="s">
        <v>222</v>
      </c>
      <c r="D24" s="4"/>
      <c r="E24" s="4"/>
      <c r="F24" s="4"/>
      <c r="G24" s="4"/>
      <c r="H24" s="4"/>
      <c r="I24" s="4"/>
      <c r="J24" s="4"/>
      <c r="K24" s="83" t="s">
        <v>223</v>
      </c>
      <c r="L24" s="83"/>
      <c r="M24" s="83" t="s">
        <v>224</v>
      </c>
      <c r="N24" s="83"/>
      <c r="O24" s="4"/>
      <c r="P24" s="4"/>
      <c r="Q24" s="4"/>
      <c r="R24" s="54" t="str">
        <f aca="false">IF(Saisie!A24="","",Saisie!A24)</f>
        <v/>
      </c>
      <c r="S24" s="54"/>
      <c r="T24" s="54"/>
      <c r="U24" s="54"/>
      <c r="V24" s="54"/>
      <c r="W24" s="54"/>
    </row>
    <row r="25" customFormat="false" ht="24" hidden="false" customHeight="true" outlineLevel="0" collapsed="false">
      <c r="A25" s="84" t="str">
        <f aca="false">Paramètres!H6</f>
        <v>Français</v>
      </c>
      <c r="B25" s="85" t="n">
        <f aca="false">U4</f>
        <v>0.6</v>
      </c>
      <c r="C25" s="22" t="str">
        <f aca="false">IF(B25="","",IF(B25&lt;Paramètres!$C$12/100,"Priorité forte",IF(B25&lt;Paramètres!$C$13/100,"À consolider","Acquis")))</f>
        <v>À consolider</v>
      </c>
      <c r="D25" s="4"/>
      <c r="E25" s="4"/>
      <c r="F25" s="4"/>
      <c r="G25" s="4"/>
      <c r="H25" s="4"/>
      <c r="I25" s="4"/>
      <c r="J25" s="4"/>
      <c r="K25" s="80" t="str">
        <f aca="false">IFERROR(INDEX($A$25:$A$34,MATCH(MAX($B$25:$B$34),$B$25:$B$34,0)),"")</f>
        <v>EMC</v>
      </c>
      <c r="L25" s="80"/>
      <c r="M25" s="86" t="n">
        <f aca="false">IFERROR(MAX($B$25:$B$34),"")</f>
        <v>0.807142857142857</v>
      </c>
      <c r="N25" s="86"/>
      <c r="O25" s="4"/>
      <c r="P25" s="4"/>
      <c r="Q25" s="4"/>
      <c r="R25" s="54" t="str">
        <f aca="false">IF(Saisie!A25="","",Saisie!A25)</f>
        <v/>
      </c>
      <c r="S25" s="54"/>
      <c r="T25" s="54"/>
      <c r="U25" s="54"/>
      <c r="V25" s="54"/>
      <c r="W25" s="54"/>
    </row>
    <row r="26" customFormat="false" ht="24" hidden="false" customHeight="true" outlineLevel="0" collapsed="false">
      <c r="A26" s="84" t="str">
        <f aca="false">Paramètres!H7</f>
        <v>Mathématiques</v>
      </c>
      <c r="B26" s="85" t="n">
        <f aca="false">U5</f>
        <v>0.667857142857143</v>
      </c>
      <c r="C26" s="22" t="str">
        <f aca="false">IF(B26="","",IF(B26&lt;Paramètres!$C$12/100,"Priorité forte",IF(B26&lt;Paramètres!$C$13/100,"À consolider","Acquis")))</f>
        <v>À consolider</v>
      </c>
      <c r="D26" s="4"/>
      <c r="E26" s="4"/>
      <c r="F26" s="4"/>
      <c r="G26" s="4"/>
      <c r="H26" s="4"/>
      <c r="I26" s="4"/>
      <c r="J26" s="4"/>
      <c r="K26" s="80"/>
      <c r="L26" s="80"/>
      <c r="M26" s="86"/>
      <c r="N26" s="86"/>
      <c r="O26" s="4"/>
      <c r="P26" s="4"/>
      <c r="Q26" s="4"/>
      <c r="R26" s="54" t="str">
        <f aca="false">IF(Saisie!A26="","",Saisie!A26)</f>
        <v/>
      </c>
      <c r="S26" s="54"/>
      <c r="T26" s="54"/>
      <c r="U26" s="54"/>
      <c r="V26" s="54"/>
      <c r="W26" s="54"/>
    </row>
    <row r="27" customFormat="false" ht="24" hidden="false" customHeight="true" outlineLevel="0" collapsed="false">
      <c r="A27" s="84" t="str">
        <f aca="false">Paramètres!H8</f>
        <v>Questionner le monde / Sciences</v>
      </c>
      <c r="B27" s="85" t="n">
        <f aca="false">U6</f>
        <v>0.767857142857143</v>
      </c>
      <c r="C27" s="22" t="str">
        <f aca="false">IF(B27="","",IF(B27&lt;Paramètres!$C$12/100,"Priorité forte",IF(B27&lt;Paramètres!$C$13/100,"À consolider","Acquis")))</f>
        <v>À consolider</v>
      </c>
      <c r="D27" s="4"/>
      <c r="E27" s="4"/>
      <c r="F27" s="4"/>
      <c r="G27" s="4"/>
      <c r="H27" s="4"/>
      <c r="I27" s="4"/>
      <c r="J27" s="4"/>
      <c r="K27" s="80"/>
      <c r="L27" s="80"/>
      <c r="M27" s="86"/>
      <c r="N27" s="86"/>
      <c r="O27" s="4"/>
      <c r="P27" s="4"/>
      <c r="Q27" s="4"/>
      <c r="R27" s="54" t="str">
        <f aca="false">IF(Saisie!A27="","",Saisie!A27)</f>
        <v/>
      </c>
      <c r="S27" s="54"/>
      <c r="T27" s="54"/>
      <c r="U27" s="54"/>
      <c r="V27" s="54"/>
      <c r="W27" s="54"/>
    </row>
    <row r="28" customFormat="false" ht="24" hidden="false" customHeight="true" outlineLevel="0" collapsed="false">
      <c r="A28" s="84" t="str">
        <f aca="false">Paramètres!H9</f>
        <v>Histoire-Géographie</v>
      </c>
      <c r="B28" s="85" t="n">
        <f aca="false">U7</f>
        <v>0.610714285714286</v>
      </c>
      <c r="C28" s="22" t="str">
        <f aca="false">IF(B28="","",IF(B28&lt;Paramètres!$C$12/100,"Priorité forte",IF(B28&lt;Paramètres!$C$13/100,"À consolider","Acquis")))</f>
        <v>À consolider</v>
      </c>
      <c r="D28" s="4"/>
      <c r="E28" s="4"/>
      <c r="F28" s="4"/>
      <c r="G28" s="4"/>
      <c r="H28" s="4"/>
      <c r="I28" s="4"/>
      <c r="J28" s="4"/>
      <c r="K28" s="87" t="s">
        <v>225</v>
      </c>
      <c r="L28" s="87"/>
      <c r="M28" s="87" t="s">
        <v>224</v>
      </c>
      <c r="N28" s="87"/>
      <c r="O28" s="4"/>
      <c r="P28" s="4"/>
      <c r="Q28" s="4"/>
      <c r="R28" s="54" t="str">
        <f aca="false">IF(Saisie!A28="","",Saisie!A28)</f>
        <v/>
      </c>
      <c r="S28" s="54"/>
      <c r="T28" s="54"/>
      <c r="U28" s="54"/>
      <c r="V28" s="54"/>
      <c r="W28" s="54"/>
    </row>
    <row r="29" customFormat="false" ht="24" hidden="false" customHeight="true" outlineLevel="0" collapsed="false">
      <c r="A29" s="84" t="str">
        <f aca="false">Paramètres!H10</f>
        <v>EMC</v>
      </c>
      <c r="B29" s="85" t="n">
        <f aca="false">U8</f>
        <v>0.807142857142857</v>
      </c>
      <c r="C29" s="22" t="str">
        <f aca="false">IF(B29="","",IF(B29&lt;Paramètres!$C$12/100,"Priorité forte",IF(B29&lt;Paramètres!$C$13/100,"À consolider","Acquis")))</f>
        <v>Acquis</v>
      </c>
      <c r="D29" s="4"/>
      <c r="E29" s="4"/>
      <c r="F29" s="4"/>
      <c r="G29" s="4"/>
      <c r="H29" s="4"/>
      <c r="I29" s="4"/>
      <c r="J29" s="4"/>
      <c r="K29" s="88" t="str">
        <f aca="false">IFERROR(INDEX($A$25:$A$34,MATCH(MIN($B$25:$B$34),$B$25:$B$34,0)),"")</f>
        <v>Français</v>
      </c>
      <c r="L29" s="88"/>
      <c r="M29" s="89" t="n">
        <f aca="false">IFERROR(MIN($B$25:$B$34),"")</f>
        <v>0.6</v>
      </c>
      <c r="N29" s="89"/>
      <c r="O29" s="4"/>
      <c r="P29" s="4"/>
      <c r="Q29" s="4"/>
      <c r="R29" s="54" t="str">
        <f aca="false">IF(Saisie!A29="","",Saisie!A29)</f>
        <v/>
      </c>
      <c r="S29" s="54"/>
      <c r="T29" s="54"/>
      <c r="U29" s="54"/>
      <c r="V29" s="54"/>
      <c r="W29" s="54"/>
    </row>
    <row r="30" customFormat="false" ht="24" hidden="false" customHeight="true" outlineLevel="0" collapsed="false">
      <c r="A30" s="84" t="str">
        <f aca="false">Paramètres!H11</f>
        <v>Langues vivantes</v>
      </c>
      <c r="B30" s="85" t="n">
        <f aca="false">U9</f>
        <v>0.617857142857143</v>
      </c>
      <c r="C30" s="22" t="str">
        <f aca="false">IF(B30="","",IF(B30&lt;Paramètres!$C$12/100,"Priorité forte",IF(B30&lt;Paramètres!$C$13/100,"À consolider","Acquis")))</f>
        <v>À consolider</v>
      </c>
      <c r="D30" s="4"/>
      <c r="E30" s="4"/>
      <c r="F30" s="4"/>
      <c r="G30" s="4"/>
      <c r="H30" s="4"/>
      <c r="I30" s="4"/>
      <c r="J30" s="4"/>
      <c r="K30" s="88"/>
      <c r="L30" s="88"/>
      <c r="M30" s="89"/>
      <c r="N30" s="89"/>
      <c r="O30" s="4"/>
      <c r="P30" s="4"/>
      <c r="Q30" s="4"/>
      <c r="R30" s="54" t="str">
        <f aca="false">IF(Saisie!A30="","",Saisie!A30)</f>
        <v/>
      </c>
      <c r="S30" s="54"/>
      <c r="T30" s="54"/>
      <c r="U30" s="54"/>
      <c r="V30" s="54"/>
      <c r="W30" s="54"/>
    </row>
    <row r="31" customFormat="false" ht="24" hidden="false" customHeight="true" outlineLevel="0" collapsed="false">
      <c r="A31" s="84" t="str">
        <f aca="false">Paramètres!H12</f>
        <v>EPS</v>
      </c>
      <c r="B31" s="85" t="n">
        <f aca="false">U10</f>
        <v>0.785714285714286</v>
      </c>
      <c r="C31" s="22" t="str">
        <f aca="false">IF(B31="","",IF(B31&lt;Paramètres!$C$12/100,"Priorité forte",IF(B31&lt;Paramètres!$C$13/100,"À consolider","Acquis")))</f>
        <v>À consolider</v>
      </c>
      <c r="D31" s="4"/>
      <c r="E31" s="4"/>
      <c r="F31" s="4"/>
      <c r="G31" s="4"/>
      <c r="H31" s="4"/>
      <c r="I31" s="4"/>
      <c r="J31" s="4"/>
      <c r="K31" s="88"/>
      <c r="L31" s="88"/>
      <c r="M31" s="89"/>
      <c r="N31" s="89"/>
      <c r="O31" s="4"/>
      <c r="P31" s="4"/>
      <c r="Q31" s="4"/>
      <c r="R31" s="54" t="str">
        <f aca="false">IF(Saisie!A31="","",Saisie!A31)</f>
        <v/>
      </c>
      <c r="S31" s="54"/>
      <c r="T31" s="54"/>
      <c r="U31" s="54"/>
      <c r="V31" s="54"/>
      <c r="W31" s="54"/>
    </row>
    <row r="32" customFormat="false" ht="24" hidden="false" customHeight="true" outlineLevel="0" collapsed="false">
      <c r="A32" s="84" t="str">
        <f aca="false">Paramètres!H13</f>
        <v>Arts plastiques</v>
      </c>
      <c r="B32" s="85" t="n">
        <f aca="false">U11</f>
        <v>0.725</v>
      </c>
      <c r="C32" s="22" t="str">
        <f aca="false">IF(B32="","",IF(B32&lt;Paramètres!$C$12/100,"Priorité forte",IF(B32&lt;Paramètres!$C$13/100,"À consolider","Acquis")))</f>
        <v>À consolider</v>
      </c>
      <c r="D32" s="4"/>
      <c r="E32" s="4"/>
      <c r="F32" s="4"/>
      <c r="G32" s="4"/>
      <c r="H32" s="4"/>
      <c r="I32" s="4"/>
      <c r="J32" s="4"/>
      <c r="K32" s="90" t="s">
        <v>226</v>
      </c>
      <c r="L32" s="90"/>
      <c r="M32" s="90" t="s">
        <v>227</v>
      </c>
      <c r="N32" s="90"/>
      <c r="O32" s="4"/>
      <c r="P32" s="4"/>
      <c r="Q32" s="4"/>
      <c r="R32" s="54" t="str">
        <f aca="false">IF(Saisie!A32="","",Saisie!A32)</f>
        <v/>
      </c>
      <c r="S32" s="54"/>
      <c r="T32" s="54"/>
      <c r="U32" s="54"/>
      <c r="V32" s="54"/>
      <c r="W32" s="54"/>
    </row>
    <row r="33" customFormat="false" ht="24" hidden="false" customHeight="true" outlineLevel="0" collapsed="false">
      <c r="A33" s="84" t="str">
        <f aca="false">Paramètres!H14</f>
        <v>Éducation musicale</v>
      </c>
      <c r="B33" s="85" t="n">
        <f aca="false">U12</f>
        <v>0.65</v>
      </c>
      <c r="C33" s="22" t="str">
        <f aca="false">IF(B33="","",IF(B33&lt;Paramètres!$C$12/100,"Priorité forte",IF(B33&lt;Paramètres!$C$13/100,"À consolider","Acquis")))</f>
        <v>À consolider</v>
      </c>
      <c r="D33" s="4"/>
      <c r="E33" s="4"/>
      <c r="F33" s="4"/>
      <c r="G33" s="4"/>
      <c r="H33" s="4"/>
      <c r="I33" s="4"/>
      <c r="J33" s="4"/>
      <c r="K33" s="91" t="str">
        <f aca="false">$C$3</f>
        <v>Moyenne de la classe</v>
      </c>
      <c r="L33" s="91"/>
      <c r="M33" s="92" t="n">
        <f aca="false">IF($C$3="Moyenne de la classe",IFERROR(AVERAGE(Saisie!$B$5:$B$34),""),IFERROR(INDEX(Saisie!$B$5:$B$34,MATCH($C$3,Saisie!$A$5:$A$34,0)),""))</f>
        <v>0.676071428571429</v>
      </c>
      <c r="N33" s="92"/>
      <c r="O33" s="4"/>
      <c r="P33" s="4"/>
      <c r="Q33" s="4"/>
      <c r="R33" s="54" t="str">
        <f aca="false">IF(Saisie!A33="","",Saisie!A33)</f>
        <v/>
      </c>
      <c r="S33" s="54"/>
      <c r="T33" s="54"/>
      <c r="U33" s="54"/>
      <c r="V33" s="54"/>
      <c r="W33" s="54"/>
    </row>
    <row r="34" customFormat="false" ht="24" hidden="false" customHeight="true" outlineLevel="0" collapsed="false">
      <c r="A34" s="84" t="str">
        <f aca="false">Paramètres!H15</f>
        <v>Autre</v>
      </c>
      <c r="B34" s="85" t="n">
        <f aca="false">U13</f>
        <v>0.764285714285714</v>
      </c>
      <c r="C34" s="22" t="str">
        <f aca="false">IF(B34="","",IF(B34&lt;Paramètres!$C$12/100,"Priorité forte",IF(B34&lt;Paramètres!$C$13/100,"À consolider","Acquis")))</f>
        <v>À consolider</v>
      </c>
      <c r="D34" s="4"/>
      <c r="E34" s="4"/>
      <c r="F34" s="4"/>
      <c r="G34" s="4"/>
      <c r="H34" s="4"/>
      <c r="I34" s="4"/>
      <c r="J34" s="4"/>
      <c r="K34" s="91"/>
      <c r="L34" s="91"/>
      <c r="M34" s="92"/>
      <c r="N34" s="92"/>
      <c r="O34" s="4"/>
      <c r="P34" s="4"/>
      <c r="Q34" s="4"/>
      <c r="R34" s="54" t="str">
        <f aca="false">IF(Saisie!A34="","",Saisie!A34)</f>
        <v/>
      </c>
      <c r="S34" s="54"/>
      <c r="T34" s="54"/>
      <c r="U34" s="54"/>
      <c r="V34" s="54"/>
      <c r="W34" s="54"/>
    </row>
    <row r="35" customFormat="false" ht="24" hidden="false" customHeight="true" outlineLevel="0" collapsed="false">
      <c r="A35" s="4"/>
      <c r="B35" s="4"/>
      <c r="C35" s="4"/>
      <c r="D35" s="4"/>
      <c r="E35" s="4"/>
      <c r="F35" s="4"/>
      <c r="G35" s="4"/>
      <c r="H35" s="4"/>
      <c r="I35" s="4"/>
      <c r="J35" s="4"/>
      <c r="K35" s="91"/>
      <c r="L35" s="91"/>
      <c r="M35" s="92"/>
      <c r="N35" s="92"/>
      <c r="O35" s="4"/>
      <c r="P35" s="4"/>
      <c r="Q35" s="4"/>
      <c r="R35" s="4"/>
      <c r="S35" s="4"/>
      <c r="T35" s="4"/>
      <c r="U35" s="4"/>
      <c r="V35" s="4"/>
      <c r="W35" s="4"/>
    </row>
  </sheetData>
  <sheetProtection sheet="true" objects="true" scenarios="true"/>
  <mergeCells count="38">
    <mergeCell ref="A1:N1"/>
    <mergeCell ref="A2:N2"/>
    <mergeCell ref="A3:B3"/>
    <mergeCell ref="C3:F3"/>
    <mergeCell ref="H3:I3"/>
    <mergeCell ref="K3:N3"/>
    <mergeCell ref="A5:C5"/>
    <mergeCell ref="D5:F5"/>
    <mergeCell ref="G5:I5"/>
    <mergeCell ref="J5:L5"/>
    <mergeCell ref="M5:N5"/>
    <mergeCell ref="A6:C8"/>
    <mergeCell ref="D6:F8"/>
    <mergeCell ref="G6:I8"/>
    <mergeCell ref="J6:L8"/>
    <mergeCell ref="M6:N8"/>
    <mergeCell ref="A10:G10"/>
    <mergeCell ref="A11:B11"/>
    <mergeCell ref="C11:G11"/>
    <mergeCell ref="A12:B16"/>
    <mergeCell ref="C12:G16"/>
    <mergeCell ref="A17:G17"/>
    <mergeCell ref="A18:G20"/>
    <mergeCell ref="A23:C23"/>
    <mergeCell ref="E23:J23"/>
    <mergeCell ref="K23:N23"/>
    <mergeCell ref="K24:L24"/>
    <mergeCell ref="M24:N24"/>
    <mergeCell ref="K25:L27"/>
    <mergeCell ref="M25:N27"/>
    <mergeCell ref="K28:L28"/>
    <mergeCell ref="M28:N28"/>
    <mergeCell ref="K29:L31"/>
    <mergeCell ref="M29:N31"/>
    <mergeCell ref="K32:L32"/>
    <mergeCell ref="M32:N32"/>
    <mergeCell ref="K33:L35"/>
    <mergeCell ref="M33:N35"/>
  </mergeCells>
  <conditionalFormatting sqref="B25:B34">
    <cfRule type="expression" priority="2" aboveAverage="0" equalAverage="0" bottom="0" percent="0" rank="0" text="" dxfId="14">
      <formula>AND(B25&lt;&gt;"",B25&lt;Paramètres!$C$12/100)</formula>
    </cfRule>
    <cfRule type="expression" priority="3" aboveAverage="0" equalAverage="0" bottom="0" percent="0" rank="0" text="" dxfId="20">
      <formula>AND(B25&lt;&gt;"",B25&gt;=Paramètres!$C$12/100,B25&lt;Paramètres!$C$13/100)</formula>
    </cfRule>
    <cfRule type="expression" priority="4" aboveAverage="0" equalAverage="0" bottom="0" percent="0" rank="0" text="" dxfId="17">
      <formula>AND(B25&lt;&gt;"",B25&gt;=Paramètres!$C$13/100)</formula>
    </cfRule>
  </conditionalFormatting>
  <conditionalFormatting sqref="C25:C34">
    <cfRule type="expression" priority="5" aboveAverage="0" equalAverage="0" bottom="0" percent="0" rank="0" text="" dxfId="14">
      <formula>C25="Priorité forte"</formula>
    </cfRule>
    <cfRule type="expression" priority="6" aboveAverage="0" equalAverage="0" bottom="0" percent="0" rank="0" text="" dxfId="20">
      <formula>C25="À consolider"</formula>
    </cfRule>
    <cfRule type="expression" priority="7" aboveAverage="0" equalAverage="0" bottom="0" percent="0" rank="0" text="" dxfId="17">
      <formula>C25="Acquis"</formula>
    </cfRule>
  </conditionalFormatting>
  <dataValidations count="2">
    <dataValidation allowBlank="false" errorStyle="stop" operator="between" showDropDown="false" showErrorMessage="false" showInputMessage="false" sqref="C3" type="list">
      <formula1>$R$4:$R$34</formula1>
      <formula2>0</formula2>
    </dataValidation>
    <dataValidation allowBlank="false" errorStyle="stop" operator="between" showDropDown="false" showErrorMessage="false" showInputMessage="false" sqref="J3" type="list">
      <formula1>$S$4:$S$9</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J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4" activeCellId="0" sqref="A4"/>
    </sheetView>
  </sheetViews>
  <sheetFormatPr defaultColWidth="8.6796875" defaultRowHeight="15" customHeight="false" zeroHeight="false" outlineLevelRow="0" outlineLevelCol="0"/>
  <cols>
    <col collapsed="false" customWidth="true" hidden="false" outlineLevel="0" max="1" min="1" style="1" width="23"/>
    <col collapsed="false" customWidth="true" hidden="false" outlineLevel="0" max="36" min="2" style="1" width="11"/>
    <col collapsed="false" customWidth="true" hidden="false" outlineLevel="0" max="51" min="37" style="13" width="11"/>
    <col collapsed="false" customWidth="true" hidden="false" outlineLevel="0" max="52" min="52" style="13" width="3"/>
    <col collapsed="false" customWidth="true" hidden="false" outlineLevel="0" max="62" min="53" style="13" width="19"/>
  </cols>
  <sheetData>
    <row r="1" customFormat="false" ht="19.5" hidden="false" customHeight="true" outlineLevel="0" collapsed="false">
      <c r="A1" s="93" t="s">
        <v>228</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row>
    <row r="2" customFormat="false" ht="15" hidden="false" customHeight="true" outlineLevel="0" collapsed="false">
      <c r="A2" s="94" t="s">
        <v>229</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row>
    <row r="3" customFormat="false" ht="15" hidden="false" customHeight="true" outlineLevel="0" collapsed="false">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row>
    <row r="4" customFormat="false" ht="62.25" hidden="false" customHeight="true" outlineLevel="0" collapsed="false">
      <c r="A4" s="95" t="s">
        <v>112</v>
      </c>
      <c r="B4" s="95" t="str">
        <f aca="false">IF(Saisie!D3="","",Saisie!D3)</f>
        <v>Français</v>
      </c>
      <c r="C4" s="95" t="str">
        <f aca="false">IF(Saisie!E3="","",Saisie!E3)</f>
        <v>Français</v>
      </c>
      <c r="D4" s="95" t="str">
        <f aca="false">IF(Saisie!F3="","",Saisie!F3)</f>
        <v>Français</v>
      </c>
      <c r="E4" s="95" t="str">
        <f aca="false">IF(Saisie!G3="","",Saisie!G3)</f>
        <v>Français</v>
      </c>
      <c r="F4" s="95" t="str">
        <f aca="false">IF(Saisie!H3="","",Saisie!H3)</f>
        <v>Mathématiques</v>
      </c>
      <c r="G4" s="95" t="str">
        <f aca="false">IF(Saisie!I3="","",Saisie!I3)</f>
        <v>Mathématiques</v>
      </c>
      <c r="H4" s="95" t="str">
        <f aca="false">IF(Saisie!J3="","",Saisie!J3)</f>
        <v>Mathématiques</v>
      </c>
      <c r="I4" s="95" t="str">
        <f aca="false">IF(Saisie!K3="","",Saisie!K3)</f>
        <v>Mathématiques</v>
      </c>
      <c r="J4" s="95" t="str">
        <f aca="false">IF(Saisie!L3="","",Saisie!L3)</f>
        <v>Mathématiques</v>
      </c>
      <c r="K4" s="95" t="str">
        <f aca="false">IF(Saisie!M3="","",Saisie!M3)</f>
        <v>Mathématiques</v>
      </c>
      <c r="L4" s="95" t="str">
        <f aca="false">IF(Saisie!N3="","",Saisie!N3)</f>
        <v>Questionner le monde / Sciences</v>
      </c>
      <c r="M4" s="95" t="str">
        <f aca="false">IF(Saisie!O3="","",Saisie!O3)</f>
        <v>Questionner le monde / Sciences</v>
      </c>
      <c r="N4" s="95" t="str">
        <f aca="false">IF(Saisie!P3="","",Saisie!P3)</f>
        <v>Histoire-Géographie</v>
      </c>
      <c r="O4" s="95" t="str">
        <f aca="false">IF(Saisie!Q3="","",Saisie!Q3)</f>
        <v>EMC</v>
      </c>
      <c r="P4" s="95" t="str">
        <f aca="false">IF(Saisie!R3="","",Saisie!R3)</f>
        <v>Langues vivantes</v>
      </c>
      <c r="Q4" s="95" t="str">
        <f aca="false">IF(Saisie!S3="","",Saisie!S3)</f>
        <v>Langues vivantes</v>
      </c>
      <c r="R4" s="95" t="str">
        <f aca="false">IF(Saisie!T3="","",Saisie!T3)</f>
        <v>EPS</v>
      </c>
      <c r="S4" s="95" t="str">
        <f aca="false">IF(Saisie!U3="","",Saisie!U3)</f>
        <v>Arts plastiques</v>
      </c>
      <c r="T4" s="95" t="str">
        <f aca="false">IF(Saisie!V3="","",Saisie!V3)</f>
        <v>Éducation musicale</v>
      </c>
      <c r="U4" s="95" t="str">
        <f aca="false">IF(Saisie!W3="","",Saisie!W3)</f>
        <v>Autre</v>
      </c>
      <c r="V4" s="95" t="str">
        <f aca="false">IF(Saisie!X3="","",Saisie!X3)</f>
        <v/>
      </c>
      <c r="W4" s="95" t="str">
        <f aca="false">IF(Saisie!Y3="","",Saisie!Y3)</f>
        <v/>
      </c>
      <c r="X4" s="95" t="str">
        <f aca="false">IF(Saisie!Z3="","",Saisie!Z3)</f>
        <v/>
      </c>
      <c r="Y4" s="95" t="str">
        <f aca="false">IF(Saisie!AA3="","",Saisie!AA3)</f>
        <v/>
      </c>
      <c r="Z4" s="95" t="str">
        <f aca="false">IF(Saisie!AB3="","",Saisie!AB3)</f>
        <v/>
      </c>
      <c r="AA4" s="95" t="str">
        <f aca="false">IF(Saisie!AC3="","",Saisie!AC3)</f>
        <v/>
      </c>
      <c r="AB4" s="95" t="str">
        <f aca="false">IF(Saisie!AD3="","",Saisie!AD3)</f>
        <v/>
      </c>
      <c r="AC4" s="95" t="str">
        <f aca="false">IF(Saisie!AE3="","",Saisie!AE3)</f>
        <v/>
      </c>
      <c r="AD4" s="95" t="str">
        <f aca="false">IF(Saisie!AF3="","",Saisie!AF3)</f>
        <v/>
      </c>
      <c r="AE4" s="95" t="str">
        <f aca="false">IF(Saisie!AG3="","",Saisie!AG3)</f>
        <v/>
      </c>
      <c r="AF4" s="95" t="str">
        <f aca="false">IF(Saisie!AH3="","",Saisie!AH3)</f>
        <v/>
      </c>
      <c r="AG4" s="95" t="str">
        <f aca="false">IF(Saisie!AI3="","",Saisie!AI3)</f>
        <v/>
      </c>
      <c r="AH4" s="95" t="str">
        <f aca="false">IF(Saisie!AJ3="","",Saisie!AJ3)</f>
        <v/>
      </c>
      <c r="AI4" s="95" t="str">
        <f aca="false">IF(Saisie!AK3="","",Saisie!AK3)</f>
        <v/>
      </c>
      <c r="AJ4" s="95" t="str">
        <f aca="false">IF(Saisie!AL3="","",Saisie!AL3)</f>
        <v/>
      </c>
      <c r="AK4" s="95" t="str">
        <f aca="false">IF(Saisie!AM3="","",Saisie!AM3)</f>
        <v/>
      </c>
      <c r="AL4" s="95" t="str">
        <f aca="false">IF(Saisie!AN3="","",Saisie!AN3)</f>
        <v/>
      </c>
      <c r="AM4" s="95" t="str">
        <f aca="false">IF(Saisie!AO3="","",Saisie!AO3)</f>
        <v/>
      </c>
      <c r="AN4" s="95" t="str">
        <f aca="false">IF(Saisie!AP3="","",Saisie!AP3)</f>
        <v/>
      </c>
      <c r="AO4" s="95" t="str">
        <f aca="false">IF(Saisie!AQ3="","",Saisie!AQ3)</f>
        <v/>
      </c>
      <c r="AP4" s="95" t="str">
        <f aca="false">IF(Saisie!AR3="","",Saisie!AR3)</f>
        <v/>
      </c>
      <c r="AQ4" s="95" t="str">
        <f aca="false">IF(Saisie!AS3="","",Saisie!AS3)</f>
        <v/>
      </c>
      <c r="AR4" s="95" t="str">
        <f aca="false">IF(Saisie!AT3="","",Saisie!AT3)</f>
        <v/>
      </c>
      <c r="AS4" s="95" t="str">
        <f aca="false">IF(Saisie!AU3="","",Saisie!AU3)</f>
        <v/>
      </c>
      <c r="AT4" s="95" t="str">
        <f aca="false">IF(Saisie!AV3="","",Saisie!AV3)</f>
        <v/>
      </c>
      <c r="AU4" s="95" t="str">
        <f aca="false">IF(Saisie!AW3="","",Saisie!AW3)</f>
        <v/>
      </c>
      <c r="AV4" s="95" t="str">
        <f aca="false">IF(Saisie!AX3="","",Saisie!AX3)</f>
        <v/>
      </c>
      <c r="AW4" s="95" t="str">
        <f aca="false">IF(Saisie!AY3="","",Saisie!AY3)</f>
        <v/>
      </c>
      <c r="AX4" s="95" t="str">
        <f aca="false">IF(Saisie!AZ3="","",Saisie!AZ3)</f>
        <v/>
      </c>
      <c r="AY4" s="95" t="str">
        <f aca="false">IF(Saisie!BA3="","",Saisie!BA3)</f>
        <v/>
      </c>
      <c r="AZ4" s="95"/>
      <c r="BA4" s="95" t="str">
        <f aca="false">Paramètres!H6</f>
        <v>Français</v>
      </c>
      <c r="BB4" s="95" t="str">
        <f aca="false">Paramètres!H7</f>
        <v>Mathématiques</v>
      </c>
      <c r="BC4" s="95" t="str">
        <f aca="false">Paramètres!H8</f>
        <v>Questionner le monde / Sciences</v>
      </c>
      <c r="BD4" s="95" t="str">
        <f aca="false">Paramètres!H9</f>
        <v>Histoire-Géographie</v>
      </c>
      <c r="BE4" s="95" t="str">
        <f aca="false">Paramètres!H10</f>
        <v>EMC</v>
      </c>
      <c r="BF4" s="95" t="str">
        <f aca="false">Paramètres!H11</f>
        <v>Langues vivantes</v>
      </c>
      <c r="BG4" s="95" t="str">
        <f aca="false">Paramètres!H12</f>
        <v>EPS</v>
      </c>
      <c r="BH4" s="95" t="str">
        <f aca="false">Paramètres!H13</f>
        <v>Arts plastiques</v>
      </c>
      <c r="BI4" s="95" t="str">
        <f aca="false">Paramètres!H14</f>
        <v>Éducation musicale</v>
      </c>
      <c r="BJ4" s="95" t="str">
        <f aca="false">Paramètres!H15</f>
        <v>Autre</v>
      </c>
    </row>
    <row r="5" customFormat="false" ht="15" hidden="false" customHeight="true" outlineLevel="0" collapsed="false">
      <c r="A5" s="96" t="n">
        <f aca="false">IF(Saisie!B5="","",Saisie!B5)</f>
        <v>0.815</v>
      </c>
      <c r="B5" s="96" t="n">
        <f aca="false">IF(Saisie!D5="","",IF(Paramètres!$C$5="Lettres",IFERROR(IF(MATCH(Saisie!D5,Paramètres!$A$11:$A$16,0)&lt;=Paramètres!$C$6,INDEX(Paramètres!$E$11:$E$16,MATCH(Saisie!D5,Paramètres!$A$11:$A$16,0))/100,""),""),IFERROR(IF(OR(Saisie!D5&lt;0,Saisie!D5&gt;Paramètres!$C$7),"",Saisie!D5/Paramètres!$C$7),"")))</f>
        <v>0.8</v>
      </c>
      <c r="C5" s="96" t="n">
        <f aca="false">IF(Saisie!E5="","",IF(Paramètres!$C$5="Lettres",IFERROR(IF(MATCH(Saisie!E5,Paramètres!$A$11:$A$16,0)&lt;=Paramètres!$C$6,INDEX(Paramètres!$E$11:$E$16,MATCH(Saisie!E5,Paramètres!$A$11:$A$16,0))/100,""),""),IFERROR(IF(OR(Saisie!E5&lt;0,Saisie!E5&gt;Paramètres!$C$7),"",Saisie!E5/Paramètres!$C$7),"")))</f>
        <v>0.8</v>
      </c>
      <c r="D5" s="96" t="n">
        <f aca="false">IF(Saisie!F5="","",IF(Paramètres!$C$5="Lettres",IFERROR(IF(MATCH(Saisie!F5,Paramètres!$A$11:$A$16,0)&lt;=Paramètres!$C$6,INDEX(Paramètres!$E$11:$E$16,MATCH(Saisie!F5,Paramètres!$A$11:$A$16,0))/100,""),""),IFERROR(IF(OR(Saisie!F5&lt;0,Saisie!F5&gt;Paramètres!$C$7),"",Saisie!F5/Paramètres!$C$7),"")))</f>
        <v>0.85</v>
      </c>
      <c r="E5" s="96" t="n">
        <f aca="false">IF(Saisie!G5="","",IF(Paramètres!$C$5="Lettres",IFERROR(IF(MATCH(Saisie!G5,Paramètres!$A$11:$A$16,0)&lt;=Paramètres!$C$6,INDEX(Paramètres!$E$11:$E$16,MATCH(Saisie!G5,Paramètres!$A$11:$A$16,0))/100,""),""),IFERROR(IF(OR(Saisie!G5&lt;0,Saisie!G5&gt;Paramètres!$C$7),"",Saisie!G5/Paramètres!$C$7),"")))</f>
        <v>0.75</v>
      </c>
      <c r="F5" s="96" t="n">
        <f aca="false">IF(Saisie!H5="","",IF(Paramètres!$C$5="Lettres",IFERROR(IF(MATCH(Saisie!H5,Paramètres!$A$11:$A$16,0)&lt;=Paramètres!$C$6,INDEX(Paramètres!$E$11:$E$16,MATCH(Saisie!H5,Paramètres!$A$11:$A$16,0))/100,""),""),IFERROR(IF(OR(Saisie!H5&lt;0,Saisie!H5&gt;Paramètres!$C$7),"",Saisie!H5/Paramètres!$C$7),"")))</f>
        <v>0.95</v>
      </c>
      <c r="G5" s="96" t="n">
        <f aca="false">IF(Saisie!I5="","",IF(Paramètres!$C$5="Lettres",IFERROR(IF(MATCH(Saisie!I5,Paramètres!$A$11:$A$16,0)&lt;=Paramètres!$C$6,INDEX(Paramètres!$E$11:$E$16,MATCH(Saisie!I5,Paramètres!$A$11:$A$16,0))/100,""),""),IFERROR(IF(OR(Saisie!I5&lt;0,Saisie!I5&gt;Paramètres!$C$7),"",Saisie!I5/Paramètres!$C$7),"")))</f>
        <v>0.85</v>
      </c>
      <c r="H5" s="96" t="n">
        <f aca="false">IF(Saisie!J5="","",IF(Paramètres!$C$5="Lettres",IFERROR(IF(MATCH(Saisie!J5,Paramètres!$A$11:$A$16,0)&lt;=Paramètres!$C$6,INDEX(Paramètres!$E$11:$E$16,MATCH(Saisie!J5,Paramètres!$A$11:$A$16,0))/100,""),""),IFERROR(IF(OR(Saisie!J5&lt;0,Saisie!J5&gt;Paramètres!$C$7),"",Saisie!J5/Paramètres!$C$7),"")))</f>
        <v>0.8</v>
      </c>
      <c r="I5" s="96" t="n">
        <f aca="false">IF(Saisie!K5="","",IF(Paramètres!$C$5="Lettres",IFERROR(IF(MATCH(Saisie!K5,Paramètres!$A$11:$A$16,0)&lt;=Paramètres!$C$6,INDEX(Paramètres!$E$11:$E$16,MATCH(Saisie!K5,Paramètres!$A$11:$A$16,0))/100,""),""),IFERROR(IF(OR(Saisie!K5&lt;0,Saisie!K5&gt;Paramètres!$C$7),"",Saisie!K5/Paramètres!$C$7),"")))</f>
        <v>0.8</v>
      </c>
      <c r="J5" s="96" t="n">
        <f aca="false">IF(Saisie!L5="","",IF(Paramètres!$C$5="Lettres",IFERROR(IF(MATCH(Saisie!L5,Paramètres!$A$11:$A$16,0)&lt;=Paramètres!$C$6,INDEX(Paramètres!$E$11:$E$16,MATCH(Saisie!L5,Paramètres!$A$11:$A$16,0))/100,""),""),IFERROR(IF(OR(Saisie!L5&lt;0,Saisie!L5&gt;Paramètres!$C$7),"",Saisie!L5/Paramètres!$C$7),"")))</f>
        <v>0.85</v>
      </c>
      <c r="K5" s="96" t="n">
        <f aca="false">IF(Saisie!M5="","",IF(Paramètres!$C$5="Lettres",IFERROR(IF(MATCH(Saisie!M5,Paramètres!$A$11:$A$16,0)&lt;=Paramètres!$C$6,INDEX(Paramètres!$E$11:$E$16,MATCH(Saisie!M5,Paramètres!$A$11:$A$16,0))/100,""),""),IFERROR(IF(OR(Saisie!M5&lt;0,Saisie!M5&gt;Paramètres!$C$7),"",Saisie!M5/Paramètres!$C$7),"")))</f>
        <v>0.85</v>
      </c>
      <c r="L5" s="96" t="n">
        <f aca="false">IF(Saisie!N5="","",IF(Paramètres!$C$5="Lettres",IFERROR(IF(MATCH(Saisie!N5,Paramètres!$A$11:$A$16,0)&lt;=Paramètres!$C$6,INDEX(Paramètres!$E$11:$E$16,MATCH(Saisie!N5,Paramètres!$A$11:$A$16,0))/100,""),""),IFERROR(IF(OR(Saisie!N5&lt;0,Saisie!N5&gt;Paramètres!$C$7),"",Saisie!N5/Paramètres!$C$7),"")))</f>
        <v>0.85</v>
      </c>
      <c r="M5" s="96" t="n">
        <f aca="false">IF(Saisie!O5="","",IF(Paramètres!$C$5="Lettres",IFERROR(IF(MATCH(Saisie!O5,Paramètres!$A$11:$A$16,0)&lt;=Paramètres!$C$6,INDEX(Paramètres!$E$11:$E$16,MATCH(Saisie!O5,Paramètres!$A$11:$A$16,0))/100,""),""),IFERROR(IF(OR(Saisie!O5&lt;0,Saisie!O5&gt;Paramètres!$C$7),"",Saisie!O5/Paramètres!$C$7),"")))</f>
        <v>0.85</v>
      </c>
      <c r="N5" s="96" t="n">
        <f aca="false">IF(Saisie!P5="","",IF(Paramètres!$C$5="Lettres",IFERROR(IF(MATCH(Saisie!P5,Paramètres!$A$11:$A$16,0)&lt;=Paramètres!$C$6,INDEX(Paramètres!$E$11:$E$16,MATCH(Saisie!P5,Paramètres!$A$11:$A$16,0))/100,""),""),IFERROR(IF(OR(Saisie!P5&lt;0,Saisie!P5&gt;Paramètres!$C$7),"",Saisie!P5/Paramètres!$C$7),"")))</f>
        <v>0.7</v>
      </c>
      <c r="O5" s="96" t="n">
        <f aca="false">IF(Saisie!Q5="","",IF(Paramètres!$C$5="Lettres",IFERROR(IF(MATCH(Saisie!Q5,Paramètres!$A$11:$A$16,0)&lt;=Paramètres!$C$6,INDEX(Paramètres!$E$11:$E$16,MATCH(Saisie!Q5,Paramètres!$A$11:$A$16,0))/100,""),""),IFERROR(IF(OR(Saisie!Q5&lt;0,Saisie!Q5&gt;Paramètres!$C$7),"",Saisie!Q5/Paramètres!$C$7),"")))</f>
        <v>0.9</v>
      </c>
      <c r="P5" s="96" t="n">
        <f aca="false">IF(Saisie!R5="","",IF(Paramètres!$C$5="Lettres",IFERROR(IF(MATCH(Saisie!R5,Paramètres!$A$11:$A$16,0)&lt;=Paramètres!$C$6,INDEX(Paramètres!$E$11:$E$16,MATCH(Saisie!R5,Paramètres!$A$11:$A$16,0))/100,""),""),IFERROR(IF(OR(Saisie!R5&lt;0,Saisie!R5&gt;Paramètres!$C$7),"",Saisie!R5/Paramètres!$C$7),"")))</f>
        <v>0.8</v>
      </c>
      <c r="Q5" s="96" t="n">
        <f aca="false">IF(Saisie!S5="","",IF(Paramètres!$C$5="Lettres",IFERROR(IF(MATCH(Saisie!S5,Paramètres!$A$11:$A$16,0)&lt;=Paramètres!$C$6,INDEX(Paramètres!$E$11:$E$16,MATCH(Saisie!S5,Paramètres!$A$11:$A$16,0))/100,""),""),IFERROR(IF(OR(Saisie!S5&lt;0,Saisie!S5&gt;Paramètres!$C$7),"",Saisie!S5/Paramètres!$C$7),"")))</f>
        <v>0.65</v>
      </c>
      <c r="R5" s="96" t="n">
        <f aca="false">IF(Saisie!T5="","",IF(Paramètres!$C$5="Lettres",IFERROR(IF(MATCH(Saisie!T5,Paramètres!$A$11:$A$16,0)&lt;=Paramètres!$C$6,INDEX(Paramètres!$E$11:$E$16,MATCH(Saisie!T5,Paramètres!$A$11:$A$16,0))/100,""),""),IFERROR(IF(OR(Saisie!T5&lt;0,Saisie!T5&gt;Paramètres!$C$7),"",Saisie!T5/Paramètres!$C$7),"")))</f>
        <v>0.85</v>
      </c>
      <c r="S5" s="96" t="n">
        <f aca="false">IF(Saisie!U5="","",IF(Paramètres!$C$5="Lettres",IFERROR(IF(MATCH(Saisie!U5,Paramètres!$A$11:$A$16,0)&lt;=Paramètres!$C$6,INDEX(Paramètres!$E$11:$E$16,MATCH(Saisie!U5,Paramètres!$A$11:$A$16,0))/100,""),""),IFERROR(IF(OR(Saisie!U5&lt;0,Saisie!U5&gt;Paramètres!$C$7),"",Saisie!U5/Paramètres!$C$7),"")))</f>
        <v>0.8</v>
      </c>
      <c r="T5" s="96" t="n">
        <f aca="false">IF(Saisie!V5="","",IF(Paramètres!$C$5="Lettres",IFERROR(IF(MATCH(Saisie!V5,Paramètres!$A$11:$A$16,0)&lt;=Paramètres!$C$6,INDEX(Paramètres!$E$11:$E$16,MATCH(Saisie!V5,Paramètres!$A$11:$A$16,0))/100,""),""),IFERROR(IF(OR(Saisie!V5&lt;0,Saisie!V5&gt;Paramètres!$C$7),"",Saisie!V5/Paramètres!$C$7),"")))</f>
        <v>0.7</v>
      </c>
      <c r="U5" s="96" t="n">
        <f aca="false">IF(Saisie!W5="","",IF(Paramètres!$C$5="Lettres",IFERROR(IF(MATCH(Saisie!W5,Paramètres!$A$11:$A$16,0)&lt;=Paramètres!$C$6,INDEX(Paramètres!$E$11:$E$16,MATCH(Saisie!W5,Paramètres!$A$11:$A$16,0))/100,""),""),IFERROR(IF(OR(Saisie!W5&lt;0,Saisie!W5&gt;Paramètres!$C$7),"",Saisie!W5/Paramètres!$C$7),"")))</f>
        <v>0.9</v>
      </c>
      <c r="V5" s="96" t="str">
        <f aca="false">IF(Saisie!X5="","",IF(Paramètres!$C$5="Lettres",IFERROR(IF(MATCH(Saisie!X5,Paramètres!$A$11:$A$16,0)&lt;=Paramètres!$C$6,INDEX(Paramètres!$E$11:$E$16,MATCH(Saisie!X5,Paramètres!$A$11:$A$16,0))/100,""),""),IFERROR(IF(OR(Saisie!X5&lt;0,Saisie!X5&gt;Paramètres!$C$7),"",Saisie!X5/Paramètres!$C$7),"")))</f>
        <v/>
      </c>
      <c r="W5" s="96" t="str">
        <f aca="false">IF(Saisie!Y5="","",IF(Paramètres!$C$5="Lettres",IFERROR(IF(MATCH(Saisie!Y5,Paramètres!$A$11:$A$16,0)&lt;=Paramètres!$C$6,INDEX(Paramètres!$E$11:$E$16,MATCH(Saisie!Y5,Paramètres!$A$11:$A$16,0))/100,""),""),IFERROR(IF(OR(Saisie!Y5&lt;0,Saisie!Y5&gt;Paramètres!$C$7),"",Saisie!Y5/Paramètres!$C$7),"")))</f>
        <v/>
      </c>
      <c r="X5" s="96" t="str">
        <f aca="false">IF(Saisie!Z5="","",IF(Paramètres!$C$5="Lettres",IFERROR(IF(MATCH(Saisie!Z5,Paramètres!$A$11:$A$16,0)&lt;=Paramètres!$C$6,INDEX(Paramètres!$E$11:$E$16,MATCH(Saisie!Z5,Paramètres!$A$11:$A$16,0))/100,""),""),IFERROR(IF(OR(Saisie!Z5&lt;0,Saisie!Z5&gt;Paramètres!$C$7),"",Saisie!Z5/Paramètres!$C$7),"")))</f>
        <v/>
      </c>
      <c r="Y5" s="96" t="str">
        <f aca="false">IF(Saisie!AA5="","",IF(Paramètres!$C$5="Lettres",IFERROR(IF(MATCH(Saisie!AA5,Paramètres!$A$11:$A$16,0)&lt;=Paramètres!$C$6,INDEX(Paramètres!$E$11:$E$16,MATCH(Saisie!AA5,Paramètres!$A$11:$A$16,0))/100,""),""),IFERROR(IF(OR(Saisie!AA5&lt;0,Saisie!AA5&gt;Paramètres!$C$7),"",Saisie!AA5/Paramètres!$C$7),"")))</f>
        <v/>
      </c>
      <c r="Z5" s="96" t="str">
        <f aca="false">IF(Saisie!AB5="","",IF(Paramètres!$C$5="Lettres",IFERROR(IF(MATCH(Saisie!AB5,Paramètres!$A$11:$A$16,0)&lt;=Paramètres!$C$6,INDEX(Paramètres!$E$11:$E$16,MATCH(Saisie!AB5,Paramètres!$A$11:$A$16,0))/100,""),""),IFERROR(IF(OR(Saisie!AB5&lt;0,Saisie!AB5&gt;Paramètres!$C$7),"",Saisie!AB5/Paramètres!$C$7),"")))</f>
        <v/>
      </c>
      <c r="AA5" s="96" t="str">
        <f aca="false">IF(Saisie!AC5="","",IF(Paramètres!$C$5="Lettres",IFERROR(IF(MATCH(Saisie!AC5,Paramètres!$A$11:$A$16,0)&lt;=Paramètres!$C$6,INDEX(Paramètres!$E$11:$E$16,MATCH(Saisie!AC5,Paramètres!$A$11:$A$16,0))/100,""),""),IFERROR(IF(OR(Saisie!AC5&lt;0,Saisie!AC5&gt;Paramètres!$C$7),"",Saisie!AC5/Paramètres!$C$7),"")))</f>
        <v/>
      </c>
      <c r="AB5" s="96" t="str">
        <f aca="false">IF(Saisie!AD5="","",IF(Paramètres!$C$5="Lettres",IFERROR(IF(MATCH(Saisie!AD5,Paramètres!$A$11:$A$16,0)&lt;=Paramètres!$C$6,INDEX(Paramètres!$E$11:$E$16,MATCH(Saisie!AD5,Paramètres!$A$11:$A$16,0))/100,""),""),IFERROR(IF(OR(Saisie!AD5&lt;0,Saisie!AD5&gt;Paramètres!$C$7),"",Saisie!AD5/Paramètres!$C$7),"")))</f>
        <v/>
      </c>
      <c r="AC5" s="96" t="str">
        <f aca="false">IF(Saisie!AE5="","",IF(Paramètres!$C$5="Lettres",IFERROR(IF(MATCH(Saisie!AE5,Paramètres!$A$11:$A$16,0)&lt;=Paramètres!$C$6,INDEX(Paramètres!$E$11:$E$16,MATCH(Saisie!AE5,Paramètres!$A$11:$A$16,0))/100,""),""),IFERROR(IF(OR(Saisie!AE5&lt;0,Saisie!AE5&gt;Paramètres!$C$7),"",Saisie!AE5/Paramètres!$C$7),"")))</f>
        <v/>
      </c>
      <c r="AD5" s="96" t="str">
        <f aca="false">IF(Saisie!AF5="","",IF(Paramètres!$C$5="Lettres",IFERROR(IF(MATCH(Saisie!AF5,Paramètres!$A$11:$A$16,0)&lt;=Paramètres!$C$6,INDEX(Paramètres!$E$11:$E$16,MATCH(Saisie!AF5,Paramètres!$A$11:$A$16,0))/100,""),""),IFERROR(IF(OR(Saisie!AF5&lt;0,Saisie!AF5&gt;Paramètres!$C$7),"",Saisie!AF5/Paramètres!$C$7),"")))</f>
        <v/>
      </c>
      <c r="AE5" s="96" t="str">
        <f aca="false">IF(Saisie!AG5="","",IF(Paramètres!$C$5="Lettres",IFERROR(IF(MATCH(Saisie!AG5,Paramètres!$A$11:$A$16,0)&lt;=Paramètres!$C$6,INDEX(Paramètres!$E$11:$E$16,MATCH(Saisie!AG5,Paramètres!$A$11:$A$16,0))/100,""),""),IFERROR(IF(OR(Saisie!AG5&lt;0,Saisie!AG5&gt;Paramètres!$C$7),"",Saisie!AG5/Paramètres!$C$7),"")))</f>
        <v/>
      </c>
      <c r="AF5" s="96" t="str">
        <f aca="false">IF(Saisie!AH5="","",IF(Paramètres!$C$5="Lettres",IFERROR(IF(MATCH(Saisie!AH5,Paramètres!$A$11:$A$16,0)&lt;=Paramètres!$C$6,INDEX(Paramètres!$E$11:$E$16,MATCH(Saisie!AH5,Paramètres!$A$11:$A$16,0))/100,""),""),IFERROR(IF(OR(Saisie!AH5&lt;0,Saisie!AH5&gt;Paramètres!$C$7),"",Saisie!AH5/Paramètres!$C$7),"")))</f>
        <v/>
      </c>
      <c r="AG5" s="96" t="str">
        <f aca="false">IF(Saisie!AI5="","",IF(Paramètres!$C$5="Lettres",IFERROR(IF(MATCH(Saisie!AI5,Paramètres!$A$11:$A$16,0)&lt;=Paramètres!$C$6,INDEX(Paramètres!$E$11:$E$16,MATCH(Saisie!AI5,Paramètres!$A$11:$A$16,0))/100,""),""),IFERROR(IF(OR(Saisie!AI5&lt;0,Saisie!AI5&gt;Paramètres!$C$7),"",Saisie!AI5/Paramètres!$C$7),"")))</f>
        <v/>
      </c>
      <c r="AH5" s="96" t="str">
        <f aca="false">IF(Saisie!AJ5="","",IF(Paramètres!$C$5="Lettres",IFERROR(IF(MATCH(Saisie!AJ5,Paramètres!$A$11:$A$16,0)&lt;=Paramètres!$C$6,INDEX(Paramètres!$E$11:$E$16,MATCH(Saisie!AJ5,Paramètres!$A$11:$A$16,0))/100,""),""),IFERROR(IF(OR(Saisie!AJ5&lt;0,Saisie!AJ5&gt;Paramètres!$C$7),"",Saisie!AJ5/Paramètres!$C$7),"")))</f>
        <v/>
      </c>
      <c r="AI5" s="96" t="str">
        <f aca="false">IF(Saisie!AK5="","",IF(Paramètres!$C$5="Lettres",IFERROR(IF(MATCH(Saisie!AK5,Paramètres!$A$11:$A$16,0)&lt;=Paramètres!$C$6,INDEX(Paramètres!$E$11:$E$16,MATCH(Saisie!AK5,Paramètres!$A$11:$A$16,0))/100,""),""),IFERROR(IF(OR(Saisie!AK5&lt;0,Saisie!AK5&gt;Paramètres!$C$7),"",Saisie!AK5/Paramètres!$C$7),"")))</f>
        <v/>
      </c>
      <c r="AJ5" s="96" t="str">
        <f aca="false">IF(Saisie!AL5="","",IF(Paramètres!$C$5="Lettres",IFERROR(IF(MATCH(Saisie!AL5,Paramètres!$A$11:$A$16,0)&lt;=Paramètres!$C$6,INDEX(Paramètres!$E$11:$E$16,MATCH(Saisie!AL5,Paramètres!$A$11:$A$16,0))/100,""),""),IFERROR(IF(OR(Saisie!AL5&lt;0,Saisie!AL5&gt;Paramètres!$C$7),"",Saisie!AL5/Paramètres!$C$7),"")))</f>
        <v/>
      </c>
      <c r="AK5" s="96" t="str">
        <f aca="false">IF(Saisie!AM5="","",IF(Paramètres!$C$5="Lettres",IFERROR(IF(MATCH(Saisie!AM5,Paramètres!$A$11:$A$16,0)&lt;=Paramètres!$C$6,INDEX(Paramètres!$E$11:$E$16,MATCH(Saisie!AM5,Paramètres!$A$11:$A$16,0))/100,""),""),IFERROR(IF(OR(Saisie!AM5&lt;0,Saisie!AM5&gt;Paramètres!$C$7),"",Saisie!AM5/Paramètres!$C$7),"")))</f>
        <v/>
      </c>
      <c r="AL5" s="96" t="str">
        <f aca="false">IF(Saisie!AN5="","",IF(Paramètres!$C$5="Lettres",IFERROR(IF(MATCH(Saisie!AN5,Paramètres!$A$11:$A$16,0)&lt;=Paramètres!$C$6,INDEX(Paramètres!$E$11:$E$16,MATCH(Saisie!AN5,Paramètres!$A$11:$A$16,0))/100,""),""),IFERROR(IF(OR(Saisie!AN5&lt;0,Saisie!AN5&gt;Paramètres!$C$7),"",Saisie!AN5/Paramètres!$C$7),"")))</f>
        <v/>
      </c>
      <c r="AM5" s="96" t="str">
        <f aca="false">IF(Saisie!AO5="","",IF(Paramètres!$C$5="Lettres",IFERROR(IF(MATCH(Saisie!AO5,Paramètres!$A$11:$A$16,0)&lt;=Paramètres!$C$6,INDEX(Paramètres!$E$11:$E$16,MATCH(Saisie!AO5,Paramètres!$A$11:$A$16,0))/100,""),""),IFERROR(IF(OR(Saisie!AO5&lt;0,Saisie!AO5&gt;Paramètres!$C$7),"",Saisie!AO5/Paramètres!$C$7),"")))</f>
        <v/>
      </c>
      <c r="AN5" s="96" t="str">
        <f aca="false">IF(Saisie!AP5="","",IF(Paramètres!$C$5="Lettres",IFERROR(IF(MATCH(Saisie!AP5,Paramètres!$A$11:$A$16,0)&lt;=Paramètres!$C$6,INDEX(Paramètres!$E$11:$E$16,MATCH(Saisie!AP5,Paramètres!$A$11:$A$16,0))/100,""),""),IFERROR(IF(OR(Saisie!AP5&lt;0,Saisie!AP5&gt;Paramètres!$C$7),"",Saisie!AP5/Paramètres!$C$7),"")))</f>
        <v/>
      </c>
      <c r="AO5" s="96" t="str">
        <f aca="false">IF(Saisie!AQ5="","",IF(Paramètres!$C$5="Lettres",IFERROR(IF(MATCH(Saisie!AQ5,Paramètres!$A$11:$A$16,0)&lt;=Paramètres!$C$6,INDEX(Paramètres!$E$11:$E$16,MATCH(Saisie!AQ5,Paramètres!$A$11:$A$16,0))/100,""),""),IFERROR(IF(OR(Saisie!AQ5&lt;0,Saisie!AQ5&gt;Paramètres!$C$7),"",Saisie!AQ5/Paramètres!$C$7),"")))</f>
        <v/>
      </c>
      <c r="AP5" s="96" t="str">
        <f aca="false">IF(Saisie!AR5="","",IF(Paramètres!$C$5="Lettres",IFERROR(IF(MATCH(Saisie!AR5,Paramètres!$A$11:$A$16,0)&lt;=Paramètres!$C$6,INDEX(Paramètres!$E$11:$E$16,MATCH(Saisie!AR5,Paramètres!$A$11:$A$16,0))/100,""),""),IFERROR(IF(OR(Saisie!AR5&lt;0,Saisie!AR5&gt;Paramètres!$C$7),"",Saisie!AR5/Paramètres!$C$7),"")))</f>
        <v/>
      </c>
      <c r="AQ5" s="96" t="str">
        <f aca="false">IF(Saisie!AS5="","",IF(Paramètres!$C$5="Lettres",IFERROR(IF(MATCH(Saisie!AS5,Paramètres!$A$11:$A$16,0)&lt;=Paramètres!$C$6,INDEX(Paramètres!$E$11:$E$16,MATCH(Saisie!AS5,Paramètres!$A$11:$A$16,0))/100,""),""),IFERROR(IF(OR(Saisie!AS5&lt;0,Saisie!AS5&gt;Paramètres!$C$7),"",Saisie!AS5/Paramètres!$C$7),"")))</f>
        <v/>
      </c>
      <c r="AR5" s="96" t="str">
        <f aca="false">IF(Saisie!AT5="","",IF(Paramètres!$C$5="Lettres",IFERROR(IF(MATCH(Saisie!AT5,Paramètres!$A$11:$A$16,0)&lt;=Paramètres!$C$6,INDEX(Paramètres!$E$11:$E$16,MATCH(Saisie!AT5,Paramètres!$A$11:$A$16,0))/100,""),""),IFERROR(IF(OR(Saisie!AT5&lt;0,Saisie!AT5&gt;Paramètres!$C$7),"",Saisie!AT5/Paramètres!$C$7),"")))</f>
        <v/>
      </c>
      <c r="AS5" s="96" t="str">
        <f aca="false">IF(Saisie!AU5="","",IF(Paramètres!$C$5="Lettres",IFERROR(IF(MATCH(Saisie!AU5,Paramètres!$A$11:$A$16,0)&lt;=Paramètres!$C$6,INDEX(Paramètres!$E$11:$E$16,MATCH(Saisie!AU5,Paramètres!$A$11:$A$16,0))/100,""),""),IFERROR(IF(OR(Saisie!AU5&lt;0,Saisie!AU5&gt;Paramètres!$C$7),"",Saisie!AU5/Paramètres!$C$7),"")))</f>
        <v/>
      </c>
      <c r="AT5" s="96" t="str">
        <f aca="false">IF(Saisie!AV5="","",IF(Paramètres!$C$5="Lettres",IFERROR(IF(MATCH(Saisie!AV5,Paramètres!$A$11:$A$16,0)&lt;=Paramètres!$C$6,INDEX(Paramètres!$E$11:$E$16,MATCH(Saisie!AV5,Paramètres!$A$11:$A$16,0))/100,""),""),IFERROR(IF(OR(Saisie!AV5&lt;0,Saisie!AV5&gt;Paramètres!$C$7),"",Saisie!AV5/Paramètres!$C$7),"")))</f>
        <v/>
      </c>
      <c r="AU5" s="96" t="str">
        <f aca="false">IF(Saisie!AW5="","",IF(Paramètres!$C$5="Lettres",IFERROR(IF(MATCH(Saisie!AW5,Paramètres!$A$11:$A$16,0)&lt;=Paramètres!$C$6,INDEX(Paramètres!$E$11:$E$16,MATCH(Saisie!AW5,Paramètres!$A$11:$A$16,0))/100,""),""),IFERROR(IF(OR(Saisie!AW5&lt;0,Saisie!AW5&gt;Paramètres!$C$7),"",Saisie!AW5/Paramètres!$C$7),"")))</f>
        <v/>
      </c>
      <c r="AV5" s="96" t="str">
        <f aca="false">IF(Saisie!AX5="","",IF(Paramètres!$C$5="Lettres",IFERROR(IF(MATCH(Saisie!AX5,Paramètres!$A$11:$A$16,0)&lt;=Paramètres!$C$6,INDEX(Paramètres!$E$11:$E$16,MATCH(Saisie!AX5,Paramètres!$A$11:$A$16,0))/100,""),""),IFERROR(IF(OR(Saisie!AX5&lt;0,Saisie!AX5&gt;Paramètres!$C$7),"",Saisie!AX5/Paramètres!$C$7),"")))</f>
        <v/>
      </c>
      <c r="AW5" s="96" t="str">
        <f aca="false">IF(Saisie!AY5="","",IF(Paramètres!$C$5="Lettres",IFERROR(IF(MATCH(Saisie!AY5,Paramètres!$A$11:$A$16,0)&lt;=Paramètres!$C$6,INDEX(Paramètres!$E$11:$E$16,MATCH(Saisie!AY5,Paramètres!$A$11:$A$16,0))/100,""),""),IFERROR(IF(OR(Saisie!AY5&lt;0,Saisie!AY5&gt;Paramètres!$C$7),"",Saisie!AY5/Paramètres!$C$7),"")))</f>
        <v/>
      </c>
      <c r="AX5" s="96" t="str">
        <f aca="false">IF(Saisie!AZ5="","",IF(Paramètres!$C$5="Lettres",IFERROR(IF(MATCH(Saisie!AZ5,Paramètres!$A$11:$A$16,0)&lt;=Paramètres!$C$6,INDEX(Paramètres!$E$11:$E$16,MATCH(Saisie!AZ5,Paramètres!$A$11:$A$16,0))/100,""),""),IFERROR(IF(OR(Saisie!AZ5&lt;0,Saisie!AZ5&gt;Paramètres!$C$7),"",Saisie!AZ5/Paramètres!$C$7),"")))</f>
        <v/>
      </c>
      <c r="AY5" s="96" t="str">
        <f aca="false">IF(Saisie!BA5="","",IF(Paramètres!$C$5="Lettres",IFERROR(IF(MATCH(Saisie!BA5,Paramètres!$A$11:$A$16,0)&lt;=Paramètres!$C$6,INDEX(Paramètres!$E$11:$E$16,MATCH(Saisie!BA5,Paramètres!$A$11:$A$16,0))/100,""),""),IFERROR(IF(OR(Saisie!BA5&lt;0,Saisie!BA5&gt;Paramètres!$C$7),"",Saisie!BA5/Paramètres!$C$7),"")))</f>
        <v/>
      </c>
      <c r="AZ5" s="4"/>
      <c r="BA5" s="96" t="n">
        <f aca="false">IF($A5="","",IFERROR(SUMPRODUCT(($B$4:$AY$4=BA$4)*N($B5:$AY5))/SUMPRODUCT(($B$4:$AY$4=BA$4)*($B5:$AY5&lt;&gt;"")),""))</f>
        <v>0.8</v>
      </c>
      <c r="BB5" s="96" t="n">
        <f aca="false">IF($A5="","",IFERROR(SUMPRODUCT(($B$4:$AY$4=BB$4)*N($B5:$AY5))/SUMPRODUCT(($B$4:$AY$4=BB$4)*($B5:$AY5&lt;&gt;"")),""))</f>
        <v>0.85</v>
      </c>
      <c r="BC5" s="96" t="n">
        <f aca="false">IF($A5="","",IFERROR(SUMPRODUCT(($B$4:$AY$4=BC$4)*N($B5:$AY5))/SUMPRODUCT(($B$4:$AY$4=BC$4)*($B5:$AY5&lt;&gt;"")),""))</f>
        <v>0.85</v>
      </c>
      <c r="BD5" s="96" t="n">
        <f aca="false">IF($A5="","",IFERROR(SUMPRODUCT(($B$4:$AY$4=BD$4)*N($B5:$AY5))/SUMPRODUCT(($B$4:$AY$4=BD$4)*($B5:$AY5&lt;&gt;"")),""))</f>
        <v>0.7</v>
      </c>
      <c r="BE5" s="96" t="n">
        <f aca="false">IF($A5="","",IFERROR(SUMPRODUCT(($B$4:$AY$4=BE$4)*N($B5:$AY5))/SUMPRODUCT(($B$4:$AY$4=BE$4)*($B5:$AY5&lt;&gt;"")),""))</f>
        <v>0.9</v>
      </c>
      <c r="BF5" s="96" t="n">
        <f aca="false">IF($A5="","",IFERROR(SUMPRODUCT(($B$4:$AY$4=BF$4)*N($B5:$AY5))/SUMPRODUCT(($B$4:$AY$4=BF$4)*($B5:$AY5&lt;&gt;"")),""))</f>
        <v>0.725</v>
      </c>
      <c r="BG5" s="96" t="n">
        <f aca="false">IF($A5="","",IFERROR(SUMPRODUCT(($B$4:$AY$4=BG$4)*N($B5:$AY5))/SUMPRODUCT(($B$4:$AY$4=BG$4)*($B5:$AY5&lt;&gt;"")),""))</f>
        <v>0.85</v>
      </c>
      <c r="BH5" s="96" t="n">
        <f aca="false">IF($A5="","",IFERROR(SUMPRODUCT(($B$4:$AY$4=BH$4)*N($B5:$AY5))/SUMPRODUCT(($B$4:$AY$4=BH$4)*($B5:$AY5&lt;&gt;"")),""))</f>
        <v>0.8</v>
      </c>
      <c r="BI5" s="96" t="n">
        <f aca="false">IF($A5="","",IFERROR(SUMPRODUCT(($B$4:$AY$4=BI$4)*N($B5:$AY5))/SUMPRODUCT(($B$4:$AY$4=BI$4)*($B5:$AY5&lt;&gt;"")),""))</f>
        <v>0.7</v>
      </c>
      <c r="BJ5" s="96" t="n">
        <f aca="false">IF($A5="","",IFERROR(SUMPRODUCT(($B$4:$AY$4=BJ$4)*N($B5:$AY5))/SUMPRODUCT(($B$4:$AY$4=BJ$4)*($B5:$AY5&lt;&gt;"")),""))</f>
        <v>0.9</v>
      </c>
    </row>
    <row r="6" customFormat="false" ht="15" hidden="false" customHeight="true" outlineLevel="0" collapsed="false">
      <c r="A6" s="96" t="n">
        <f aca="false">IF(Saisie!B6="","",Saisie!B6)</f>
        <v>0.68</v>
      </c>
      <c r="B6" s="96" t="n">
        <f aca="false">IF(Saisie!D6="","",IF(Paramètres!$C$5="Lettres",IFERROR(IF(MATCH(Saisie!D6,Paramètres!$A$11:$A$16,0)&lt;=Paramètres!$C$6,INDEX(Paramètres!$E$11:$E$16,MATCH(Saisie!D6,Paramètres!$A$11:$A$16,0))/100,""),""),IFERROR(IF(OR(Saisie!D6&lt;0,Saisie!D6&gt;Paramètres!$C$7),"",Saisie!D6/Paramètres!$C$7),"")))</f>
        <v>0.45</v>
      </c>
      <c r="C6" s="96" t="n">
        <f aca="false">IF(Saisie!E6="","",IF(Paramètres!$C$5="Lettres",IFERROR(IF(MATCH(Saisie!E6,Paramètres!$A$11:$A$16,0)&lt;=Paramètres!$C$6,INDEX(Paramètres!$E$11:$E$16,MATCH(Saisie!E6,Paramètres!$A$11:$A$16,0))/100,""),""),IFERROR(IF(OR(Saisie!E6&lt;0,Saisie!E6&gt;Paramètres!$C$7),"",Saisie!E6/Paramètres!$C$7),"")))</f>
        <v>0.45</v>
      </c>
      <c r="D6" s="96" t="n">
        <f aca="false">IF(Saisie!F6="","",IF(Paramètres!$C$5="Lettres",IFERROR(IF(MATCH(Saisie!F6,Paramètres!$A$11:$A$16,0)&lt;=Paramètres!$C$6,INDEX(Paramètres!$E$11:$E$16,MATCH(Saisie!F6,Paramètres!$A$11:$A$16,0))/100,""),""),IFERROR(IF(OR(Saisie!F6&lt;0,Saisie!F6&gt;Paramètres!$C$7),"",Saisie!F6/Paramètres!$C$7),"")))</f>
        <v>0.5</v>
      </c>
      <c r="E6" s="96" t="n">
        <f aca="false">IF(Saisie!G6="","",IF(Paramètres!$C$5="Lettres",IFERROR(IF(MATCH(Saisie!G6,Paramètres!$A$11:$A$16,0)&lt;=Paramètres!$C$6,INDEX(Paramètres!$E$11:$E$16,MATCH(Saisie!G6,Paramètres!$A$11:$A$16,0))/100,""),""),IFERROR(IF(OR(Saisie!G6&lt;0,Saisie!G6&gt;Paramètres!$C$7),"",Saisie!G6/Paramètres!$C$7),"")))</f>
        <v>0.4</v>
      </c>
      <c r="F6" s="96" t="n">
        <f aca="false">IF(Saisie!H6="","",IF(Paramètres!$C$5="Lettres",IFERROR(IF(MATCH(Saisie!H6,Paramètres!$A$11:$A$16,0)&lt;=Paramètres!$C$6,INDEX(Paramètres!$E$11:$E$16,MATCH(Saisie!H6,Paramètres!$A$11:$A$16,0))/100,""),""),IFERROR(IF(OR(Saisie!H6&lt;0,Saisie!H6&gt;Paramètres!$C$7),"",Saisie!H6/Paramètres!$C$7),"")))</f>
        <v>0.95</v>
      </c>
      <c r="G6" s="96" t="n">
        <f aca="false">IF(Saisie!I6="","",IF(Paramètres!$C$5="Lettres",IFERROR(IF(MATCH(Saisie!I6,Paramètres!$A$11:$A$16,0)&lt;=Paramètres!$C$6,INDEX(Paramètres!$E$11:$E$16,MATCH(Saisie!I6,Paramètres!$A$11:$A$16,0))/100,""),""),IFERROR(IF(OR(Saisie!I6&lt;0,Saisie!I6&gt;Paramètres!$C$7),"",Saisie!I6/Paramètres!$C$7),"")))</f>
        <v>0.85</v>
      </c>
      <c r="H6" s="96" t="n">
        <f aca="false">IF(Saisie!J6="","",IF(Paramètres!$C$5="Lettres",IFERROR(IF(MATCH(Saisie!J6,Paramètres!$A$11:$A$16,0)&lt;=Paramètres!$C$6,INDEX(Paramètres!$E$11:$E$16,MATCH(Saisie!J6,Paramètres!$A$11:$A$16,0))/100,""),""),IFERROR(IF(OR(Saisie!J6&lt;0,Saisie!J6&gt;Paramètres!$C$7),"",Saisie!J6/Paramètres!$C$7),"")))</f>
        <v>0.8</v>
      </c>
      <c r="I6" s="96" t="n">
        <f aca="false">IF(Saisie!K6="","",IF(Paramètres!$C$5="Lettres",IFERROR(IF(MATCH(Saisie!K6,Paramètres!$A$11:$A$16,0)&lt;=Paramètres!$C$6,INDEX(Paramètres!$E$11:$E$16,MATCH(Saisie!K6,Paramètres!$A$11:$A$16,0))/100,""),""),IFERROR(IF(OR(Saisie!K6&lt;0,Saisie!K6&gt;Paramètres!$C$7),"",Saisie!K6/Paramètres!$C$7),"")))</f>
        <v>0.8</v>
      </c>
      <c r="J6" s="96" t="n">
        <f aca="false">IF(Saisie!L6="","",IF(Paramètres!$C$5="Lettres",IFERROR(IF(MATCH(Saisie!L6,Paramètres!$A$11:$A$16,0)&lt;=Paramètres!$C$6,INDEX(Paramètres!$E$11:$E$16,MATCH(Saisie!L6,Paramètres!$A$11:$A$16,0))/100,""),""),IFERROR(IF(OR(Saisie!L6&lt;0,Saisie!L6&gt;Paramètres!$C$7),"",Saisie!L6/Paramètres!$C$7),"")))</f>
        <v>0.85</v>
      </c>
      <c r="K6" s="96" t="n">
        <f aca="false">IF(Saisie!M6="","",IF(Paramètres!$C$5="Lettres",IFERROR(IF(MATCH(Saisie!M6,Paramètres!$A$11:$A$16,0)&lt;=Paramètres!$C$6,INDEX(Paramètres!$E$11:$E$16,MATCH(Saisie!M6,Paramètres!$A$11:$A$16,0))/100,""),""),IFERROR(IF(OR(Saisie!M6&lt;0,Saisie!M6&gt;Paramètres!$C$7),"",Saisie!M6/Paramètres!$C$7),"")))</f>
        <v>0.85</v>
      </c>
      <c r="L6" s="96" t="n">
        <f aca="false">IF(Saisie!N6="","",IF(Paramètres!$C$5="Lettres",IFERROR(IF(MATCH(Saisie!N6,Paramètres!$A$11:$A$16,0)&lt;=Paramètres!$C$6,INDEX(Paramètres!$E$11:$E$16,MATCH(Saisie!N6,Paramètres!$A$11:$A$16,0))/100,""),""),IFERROR(IF(OR(Saisie!N6&lt;0,Saisie!N6&gt;Paramètres!$C$7),"",Saisie!N6/Paramètres!$C$7),"")))</f>
        <v>0.8</v>
      </c>
      <c r="M6" s="96" t="n">
        <f aca="false">IF(Saisie!O6="","",IF(Paramètres!$C$5="Lettres",IFERROR(IF(MATCH(Saisie!O6,Paramètres!$A$11:$A$16,0)&lt;=Paramètres!$C$6,INDEX(Paramètres!$E$11:$E$16,MATCH(Saisie!O6,Paramètres!$A$11:$A$16,0))/100,""),""),IFERROR(IF(OR(Saisie!O6&lt;0,Saisie!O6&gt;Paramètres!$C$7),"",Saisie!O6/Paramètres!$C$7),"")))</f>
        <v>0.8</v>
      </c>
      <c r="N6" s="96" t="n">
        <f aca="false">IF(Saisie!P6="","",IF(Paramètres!$C$5="Lettres",IFERROR(IF(MATCH(Saisie!P6,Paramètres!$A$11:$A$16,0)&lt;=Paramètres!$C$6,INDEX(Paramètres!$E$11:$E$16,MATCH(Saisie!P6,Paramètres!$A$11:$A$16,0))/100,""),""),IFERROR(IF(OR(Saisie!P6&lt;0,Saisie!P6&gt;Paramètres!$C$7),"",Saisie!P6/Paramètres!$C$7),"")))</f>
        <v>0.6</v>
      </c>
      <c r="O6" s="96" t="n">
        <f aca="false">IF(Saisie!Q6="","",IF(Paramètres!$C$5="Lettres",IFERROR(IF(MATCH(Saisie!Q6,Paramètres!$A$11:$A$16,0)&lt;=Paramètres!$C$6,INDEX(Paramètres!$E$11:$E$16,MATCH(Saisie!Q6,Paramètres!$A$11:$A$16,0))/100,""),""),IFERROR(IF(OR(Saisie!Q6&lt;0,Saisie!Q6&gt;Paramètres!$C$7),"",Saisie!Q6/Paramètres!$C$7),"")))</f>
        <v>0.75</v>
      </c>
      <c r="P6" s="96" t="n">
        <f aca="false">IF(Saisie!R6="","",IF(Paramètres!$C$5="Lettres",IFERROR(IF(MATCH(Saisie!R6,Paramètres!$A$11:$A$16,0)&lt;=Paramètres!$C$6,INDEX(Paramètres!$E$11:$E$16,MATCH(Saisie!R6,Paramètres!$A$11:$A$16,0))/100,""),""),IFERROR(IF(OR(Saisie!R6&lt;0,Saisie!R6&gt;Paramètres!$C$7),"",Saisie!R6/Paramètres!$C$7),"")))</f>
        <v>0.55</v>
      </c>
      <c r="Q6" s="96" t="n">
        <f aca="false">IF(Saisie!S6="","",IF(Paramètres!$C$5="Lettres",IFERROR(IF(MATCH(Saisie!S6,Paramètres!$A$11:$A$16,0)&lt;=Paramètres!$C$6,INDEX(Paramètres!$E$11:$E$16,MATCH(Saisie!S6,Paramètres!$A$11:$A$16,0))/100,""),""),IFERROR(IF(OR(Saisie!S6&lt;0,Saisie!S6&gt;Paramètres!$C$7),"",Saisie!S6/Paramètres!$C$7),"")))</f>
        <v>0.4</v>
      </c>
      <c r="R6" s="96" t="n">
        <f aca="false">IF(Saisie!T6="","",IF(Paramètres!$C$5="Lettres",IFERROR(IF(MATCH(Saisie!T6,Paramètres!$A$11:$A$16,0)&lt;=Paramètres!$C$6,INDEX(Paramètres!$E$11:$E$16,MATCH(Saisie!T6,Paramètres!$A$11:$A$16,0))/100,""),""),IFERROR(IF(OR(Saisie!T6&lt;0,Saisie!T6&gt;Paramètres!$C$7),"",Saisie!T6/Paramètres!$C$7),"")))</f>
        <v>0.8</v>
      </c>
      <c r="S6" s="96" t="n">
        <f aca="false">IF(Saisie!U6="","",IF(Paramètres!$C$5="Lettres",IFERROR(IF(MATCH(Saisie!U6,Paramètres!$A$11:$A$16,0)&lt;=Paramètres!$C$6,INDEX(Paramètres!$E$11:$E$16,MATCH(Saisie!U6,Paramètres!$A$11:$A$16,0))/100,""),""),IFERROR(IF(OR(Saisie!U6&lt;0,Saisie!U6&gt;Paramètres!$C$7),"",Saisie!U6/Paramètres!$C$7),"")))</f>
        <v>0.6</v>
      </c>
      <c r="T6" s="96" t="n">
        <f aca="false">IF(Saisie!V6="","",IF(Paramètres!$C$5="Lettres",IFERROR(IF(MATCH(Saisie!V6,Paramètres!$A$11:$A$16,0)&lt;=Paramètres!$C$6,INDEX(Paramètres!$E$11:$E$16,MATCH(Saisie!V6,Paramètres!$A$11:$A$16,0))/100,""),""),IFERROR(IF(OR(Saisie!V6&lt;0,Saisie!V6&gt;Paramètres!$C$7),"",Saisie!V6/Paramètres!$C$7),"")))</f>
        <v>0.55</v>
      </c>
      <c r="U6" s="96" t="n">
        <f aca="false">IF(Saisie!W6="","",IF(Paramètres!$C$5="Lettres",IFERROR(IF(MATCH(Saisie!W6,Paramètres!$A$11:$A$16,0)&lt;=Paramètres!$C$6,INDEX(Paramètres!$E$11:$E$16,MATCH(Saisie!W6,Paramètres!$A$11:$A$16,0))/100,""),""),IFERROR(IF(OR(Saisie!W6&lt;0,Saisie!W6&gt;Paramètres!$C$7),"",Saisie!W6/Paramètres!$C$7),"")))</f>
        <v>0.85</v>
      </c>
      <c r="V6" s="96" t="str">
        <f aca="false">IF(Saisie!X6="","",IF(Paramètres!$C$5="Lettres",IFERROR(IF(MATCH(Saisie!X6,Paramètres!$A$11:$A$16,0)&lt;=Paramètres!$C$6,INDEX(Paramètres!$E$11:$E$16,MATCH(Saisie!X6,Paramètres!$A$11:$A$16,0))/100,""),""),IFERROR(IF(OR(Saisie!X6&lt;0,Saisie!X6&gt;Paramètres!$C$7),"",Saisie!X6/Paramètres!$C$7),"")))</f>
        <v/>
      </c>
      <c r="W6" s="96" t="str">
        <f aca="false">IF(Saisie!Y6="","",IF(Paramètres!$C$5="Lettres",IFERROR(IF(MATCH(Saisie!Y6,Paramètres!$A$11:$A$16,0)&lt;=Paramètres!$C$6,INDEX(Paramètres!$E$11:$E$16,MATCH(Saisie!Y6,Paramètres!$A$11:$A$16,0))/100,""),""),IFERROR(IF(OR(Saisie!Y6&lt;0,Saisie!Y6&gt;Paramètres!$C$7),"",Saisie!Y6/Paramètres!$C$7),"")))</f>
        <v/>
      </c>
      <c r="X6" s="96" t="str">
        <f aca="false">IF(Saisie!Z6="","",IF(Paramètres!$C$5="Lettres",IFERROR(IF(MATCH(Saisie!Z6,Paramètres!$A$11:$A$16,0)&lt;=Paramètres!$C$6,INDEX(Paramètres!$E$11:$E$16,MATCH(Saisie!Z6,Paramètres!$A$11:$A$16,0))/100,""),""),IFERROR(IF(OR(Saisie!Z6&lt;0,Saisie!Z6&gt;Paramètres!$C$7),"",Saisie!Z6/Paramètres!$C$7),"")))</f>
        <v/>
      </c>
      <c r="Y6" s="96" t="str">
        <f aca="false">IF(Saisie!AA6="","",IF(Paramètres!$C$5="Lettres",IFERROR(IF(MATCH(Saisie!AA6,Paramètres!$A$11:$A$16,0)&lt;=Paramètres!$C$6,INDEX(Paramètres!$E$11:$E$16,MATCH(Saisie!AA6,Paramètres!$A$11:$A$16,0))/100,""),""),IFERROR(IF(OR(Saisie!AA6&lt;0,Saisie!AA6&gt;Paramètres!$C$7),"",Saisie!AA6/Paramètres!$C$7),"")))</f>
        <v/>
      </c>
      <c r="Z6" s="96" t="str">
        <f aca="false">IF(Saisie!AB6="","",IF(Paramètres!$C$5="Lettres",IFERROR(IF(MATCH(Saisie!AB6,Paramètres!$A$11:$A$16,0)&lt;=Paramètres!$C$6,INDEX(Paramètres!$E$11:$E$16,MATCH(Saisie!AB6,Paramètres!$A$11:$A$16,0))/100,""),""),IFERROR(IF(OR(Saisie!AB6&lt;0,Saisie!AB6&gt;Paramètres!$C$7),"",Saisie!AB6/Paramètres!$C$7),"")))</f>
        <v/>
      </c>
      <c r="AA6" s="96" t="str">
        <f aca="false">IF(Saisie!AC6="","",IF(Paramètres!$C$5="Lettres",IFERROR(IF(MATCH(Saisie!AC6,Paramètres!$A$11:$A$16,0)&lt;=Paramètres!$C$6,INDEX(Paramètres!$E$11:$E$16,MATCH(Saisie!AC6,Paramètres!$A$11:$A$16,0))/100,""),""),IFERROR(IF(OR(Saisie!AC6&lt;0,Saisie!AC6&gt;Paramètres!$C$7),"",Saisie!AC6/Paramètres!$C$7),"")))</f>
        <v/>
      </c>
      <c r="AB6" s="96" t="str">
        <f aca="false">IF(Saisie!AD6="","",IF(Paramètres!$C$5="Lettres",IFERROR(IF(MATCH(Saisie!AD6,Paramètres!$A$11:$A$16,0)&lt;=Paramètres!$C$6,INDEX(Paramètres!$E$11:$E$16,MATCH(Saisie!AD6,Paramètres!$A$11:$A$16,0))/100,""),""),IFERROR(IF(OR(Saisie!AD6&lt;0,Saisie!AD6&gt;Paramètres!$C$7),"",Saisie!AD6/Paramètres!$C$7),"")))</f>
        <v/>
      </c>
      <c r="AC6" s="96" t="str">
        <f aca="false">IF(Saisie!AE6="","",IF(Paramètres!$C$5="Lettres",IFERROR(IF(MATCH(Saisie!AE6,Paramètres!$A$11:$A$16,0)&lt;=Paramètres!$C$6,INDEX(Paramètres!$E$11:$E$16,MATCH(Saisie!AE6,Paramètres!$A$11:$A$16,0))/100,""),""),IFERROR(IF(OR(Saisie!AE6&lt;0,Saisie!AE6&gt;Paramètres!$C$7),"",Saisie!AE6/Paramètres!$C$7),"")))</f>
        <v/>
      </c>
      <c r="AD6" s="96" t="str">
        <f aca="false">IF(Saisie!AF6="","",IF(Paramètres!$C$5="Lettres",IFERROR(IF(MATCH(Saisie!AF6,Paramètres!$A$11:$A$16,0)&lt;=Paramètres!$C$6,INDEX(Paramètres!$E$11:$E$16,MATCH(Saisie!AF6,Paramètres!$A$11:$A$16,0))/100,""),""),IFERROR(IF(OR(Saisie!AF6&lt;0,Saisie!AF6&gt;Paramètres!$C$7),"",Saisie!AF6/Paramètres!$C$7),"")))</f>
        <v/>
      </c>
      <c r="AE6" s="96" t="str">
        <f aca="false">IF(Saisie!AG6="","",IF(Paramètres!$C$5="Lettres",IFERROR(IF(MATCH(Saisie!AG6,Paramètres!$A$11:$A$16,0)&lt;=Paramètres!$C$6,INDEX(Paramètres!$E$11:$E$16,MATCH(Saisie!AG6,Paramètres!$A$11:$A$16,0))/100,""),""),IFERROR(IF(OR(Saisie!AG6&lt;0,Saisie!AG6&gt;Paramètres!$C$7),"",Saisie!AG6/Paramètres!$C$7),"")))</f>
        <v/>
      </c>
      <c r="AF6" s="96" t="str">
        <f aca="false">IF(Saisie!AH6="","",IF(Paramètres!$C$5="Lettres",IFERROR(IF(MATCH(Saisie!AH6,Paramètres!$A$11:$A$16,0)&lt;=Paramètres!$C$6,INDEX(Paramètres!$E$11:$E$16,MATCH(Saisie!AH6,Paramètres!$A$11:$A$16,0))/100,""),""),IFERROR(IF(OR(Saisie!AH6&lt;0,Saisie!AH6&gt;Paramètres!$C$7),"",Saisie!AH6/Paramètres!$C$7),"")))</f>
        <v/>
      </c>
      <c r="AG6" s="96" t="str">
        <f aca="false">IF(Saisie!AI6="","",IF(Paramètres!$C$5="Lettres",IFERROR(IF(MATCH(Saisie!AI6,Paramètres!$A$11:$A$16,0)&lt;=Paramètres!$C$6,INDEX(Paramètres!$E$11:$E$16,MATCH(Saisie!AI6,Paramètres!$A$11:$A$16,0))/100,""),""),IFERROR(IF(OR(Saisie!AI6&lt;0,Saisie!AI6&gt;Paramètres!$C$7),"",Saisie!AI6/Paramètres!$C$7),"")))</f>
        <v/>
      </c>
      <c r="AH6" s="96" t="str">
        <f aca="false">IF(Saisie!AJ6="","",IF(Paramètres!$C$5="Lettres",IFERROR(IF(MATCH(Saisie!AJ6,Paramètres!$A$11:$A$16,0)&lt;=Paramètres!$C$6,INDEX(Paramètres!$E$11:$E$16,MATCH(Saisie!AJ6,Paramètres!$A$11:$A$16,0))/100,""),""),IFERROR(IF(OR(Saisie!AJ6&lt;0,Saisie!AJ6&gt;Paramètres!$C$7),"",Saisie!AJ6/Paramètres!$C$7),"")))</f>
        <v/>
      </c>
      <c r="AI6" s="96" t="str">
        <f aca="false">IF(Saisie!AK6="","",IF(Paramètres!$C$5="Lettres",IFERROR(IF(MATCH(Saisie!AK6,Paramètres!$A$11:$A$16,0)&lt;=Paramètres!$C$6,INDEX(Paramètres!$E$11:$E$16,MATCH(Saisie!AK6,Paramètres!$A$11:$A$16,0))/100,""),""),IFERROR(IF(OR(Saisie!AK6&lt;0,Saisie!AK6&gt;Paramètres!$C$7),"",Saisie!AK6/Paramètres!$C$7),"")))</f>
        <v/>
      </c>
      <c r="AJ6" s="96" t="str">
        <f aca="false">IF(Saisie!AL6="","",IF(Paramètres!$C$5="Lettres",IFERROR(IF(MATCH(Saisie!AL6,Paramètres!$A$11:$A$16,0)&lt;=Paramètres!$C$6,INDEX(Paramètres!$E$11:$E$16,MATCH(Saisie!AL6,Paramètres!$A$11:$A$16,0))/100,""),""),IFERROR(IF(OR(Saisie!AL6&lt;0,Saisie!AL6&gt;Paramètres!$C$7),"",Saisie!AL6/Paramètres!$C$7),"")))</f>
        <v/>
      </c>
      <c r="AK6" s="96" t="str">
        <f aca="false">IF(Saisie!AM6="","",IF(Paramètres!$C$5="Lettres",IFERROR(IF(MATCH(Saisie!AM6,Paramètres!$A$11:$A$16,0)&lt;=Paramètres!$C$6,INDEX(Paramètres!$E$11:$E$16,MATCH(Saisie!AM6,Paramètres!$A$11:$A$16,0))/100,""),""),IFERROR(IF(OR(Saisie!AM6&lt;0,Saisie!AM6&gt;Paramètres!$C$7),"",Saisie!AM6/Paramètres!$C$7),"")))</f>
        <v/>
      </c>
      <c r="AL6" s="96" t="str">
        <f aca="false">IF(Saisie!AN6="","",IF(Paramètres!$C$5="Lettres",IFERROR(IF(MATCH(Saisie!AN6,Paramètres!$A$11:$A$16,0)&lt;=Paramètres!$C$6,INDEX(Paramètres!$E$11:$E$16,MATCH(Saisie!AN6,Paramètres!$A$11:$A$16,0))/100,""),""),IFERROR(IF(OR(Saisie!AN6&lt;0,Saisie!AN6&gt;Paramètres!$C$7),"",Saisie!AN6/Paramètres!$C$7),"")))</f>
        <v/>
      </c>
      <c r="AM6" s="96" t="str">
        <f aca="false">IF(Saisie!AO6="","",IF(Paramètres!$C$5="Lettres",IFERROR(IF(MATCH(Saisie!AO6,Paramètres!$A$11:$A$16,0)&lt;=Paramètres!$C$6,INDEX(Paramètres!$E$11:$E$16,MATCH(Saisie!AO6,Paramètres!$A$11:$A$16,0))/100,""),""),IFERROR(IF(OR(Saisie!AO6&lt;0,Saisie!AO6&gt;Paramètres!$C$7),"",Saisie!AO6/Paramètres!$C$7),"")))</f>
        <v/>
      </c>
      <c r="AN6" s="96" t="str">
        <f aca="false">IF(Saisie!AP6="","",IF(Paramètres!$C$5="Lettres",IFERROR(IF(MATCH(Saisie!AP6,Paramètres!$A$11:$A$16,0)&lt;=Paramètres!$C$6,INDEX(Paramètres!$E$11:$E$16,MATCH(Saisie!AP6,Paramètres!$A$11:$A$16,0))/100,""),""),IFERROR(IF(OR(Saisie!AP6&lt;0,Saisie!AP6&gt;Paramètres!$C$7),"",Saisie!AP6/Paramètres!$C$7),"")))</f>
        <v/>
      </c>
      <c r="AO6" s="96" t="str">
        <f aca="false">IF(Saisie!AQ6="","",IF(Paramètres!$C$5="Lettres",IFERROR(IF(MATCH(Saisie!AQ6,Paramètres!$A$11:$A$16,0)&lt;=Paramètres!$C$6,INDEX(Paramètres!$E$11:$E$16,MATCH(Saisie!AQ6,Paramètres!$A$11:$A$16,0))/100,""),""),IFERROR(IF(OR(Saisie!AQ6&lt;0,Saisie!AQ6&gt;Paramètres!$C$7),"",Saisie!AQ6/Paramètres!$C$7),"")))</f>
        <v/>
      </c>
      <c r="AP6" s="96" t="str">
        <f aca="false">IF(Saisie!AR6="","",IF(Paramètres!$C$5="Lettres",IFERROR(IF(MATCH(Saisie!AR6,Paramètres!$A$11:$A$16,0)&lt;=Paramètres!$C$6,INDEX(Paramètres!$E$11:$E$16,MATCH(Saisie!AR6,Paramètres!$A$11:$A$16,0))/100,""),""),IFERROR(IF(OR(Saisie!AR6&lt;0,Saisie!AR6&gt;Paramètres!$C$7),"",Saisie!AR6/Paramètres!$C$7),"")))</f>
        <v/>
      </c>
      <c r="AQ6" s="96" t="str">
        <f aca="false">IF(Saisie!AS6="","",IF(Paramètres!$C$5="Lettres",IFERROR(IF(MATCH(Saisie!AS6,Paramètres!$A$11:$A$16,0)&lt;=Paramètres!$C$6,INDEX(Paramètres!$E$11:$E$16,MATCH(Saisie!AS6,Paramètres!$A$11:$A$16,0))/100,""),""),IFERROR(IF(OR(Saisie!AS6&lt;0,Saisie!AS6&gt;Paramètres!$C$7),"",Saisie!AS6/Paramètres!$C$7),"")))</f>
        <v/>
      </c>
      <c r="AR6" s="96" t="str">
        <f aca="false">IF(Saisie!AT6="","",IF(Paramètres!$C$5="Lettres",IFERROR(IF(MATCH(Saisie!AT6,Paramètres!$A$11:$A$16,0)&lt;=Paramètres!$C$6,INDEX(Paramètres!$E$11:$E$16,MATCH(Saisie!AT6,Paramètres!$A$11:$A$16,0))/100,""),""),IFERROR(IF(OR(Saisie!AT6&lt;0,Saisie!AT6&gt;Paramètres!$C$7),"",Saisie!AT6/Paramètres!$C$7),"")))</f>
        <v/>
      </c>
      <c r="AS6" s="96" t="str">
        <f aca="false">IF(Saisie!AU6="","",IF(Paramètres!$C$5="Lettres",IFERROR(IF(MATCH(Saisie!AU6,Paramètres!$A$11:$A$16,0)&lt;=Paramètres!$C$6,INDEX(Paramètres!$E$11:$E$16,MATCH(Saisie!AU6,Paramètres!$A$11:$A$16,0))/100,""),""),IFERROR(IF(OR(Saisie!AU6&lt;0,Saisie!AU6&gt;Paramètres!$C$7),"",Saisie!AU6/Paramètres!$C$7),"")))</f>
        <v/>
      </c>
      <c r="AT6" s="96" t="str">
        <f aca="false">IF(Saisie!AV6="","",IF(Paramètres!$C$5="Lettres",IFERROR(IF(MATCH(Saisie!AV6,Paramètres!$A$11:$A$16,0)&lt;=Paramètres!$C$6,INDEX(Paramètres!$E$11:$E$16,MATCH(Saisie!AV6,Paramètres!$A$11:$A$16,0))/100,""),""),IFERROR(IF(OR(Saisie!AV6&lt;0,Saisie!AV6&gt;Paramètres!$C$7),"",Saisie!AV6/Paramètres!$C$7),"")))</f>
        <v/>
      </c>
      <c r="AU6" s="96" t="str">
        <f aca="false">IF(Saisie!AW6="","",IF(Paramètres!$C$5="Lettres",IFERROR(IF(MATCH(Saisie!AW6,Paramètres!$A$11:$A$16,0)&lt;=Paramètres!$C$6,INDEX(Paramètres!$E$11:$E$16,MATCH(Saisie!AW6,Paramètres!$A$11:$A$16,0))/100,""),""),IFERROR(IF(OR(Saisie!AW6&lt;0,Saisie!AW6&gt;Paramètres!$C$7),"",Saisie!AW6/Paramètres!$C$7),"")))</f>
        <v/>
      </c>
      <c r="AV6" s="96" t="str">
        <f aca="false">IF(Saisie!AX6="","",IF(Paramètres!$C$5="Lettres",IFERROR(IF(MATCH(Saisie!AX6,Paramètres!$A$11:$A$16,0)&lt;=Paramètres!$C$6,INDEX(Paramètres!$E$11:$E$16,MATCH(Saisie!AX6,Paramètres!$A$11:$A$16,0))/100,""),""),IFERROR(IF(OR(Saisie!AX6&lt;0,Saisie!AX6&gt;Paramètres!$C$7),"",Saisie!AX6/Paramètres!$C$7),"")))</f>
        <v/>
      </c>
      <c r="AW6" s="96" t="str">
        <f aca="false">IF(Saisie!AY6="","",IF(Paramètres!$C$5="Lettres",IFERROR(IF(MATCH(Saisie!AY6,Paramètres!$A$11:$A$16,0)&lt;=Paramètres!$C$6,INDEX(Paramètres!$E$11:$E$16,MATCH(Saisie!AY6,Paramètres!$A$11:$A$16,0))/100,""),""),IFERROR(IF(OR(Saisie!AY6&lt;0,Saisie!AY6&gt;Paramètres!$C$7),"",Saisie!AY6/Paramètres!$C$7),"")))</f>
        <v/>
      </c>
      <c r="AX6" s="96" t="str">
        <f aca="false">IF(Saisie!AZ6="","",IF(Paramètres!$C$5="Lettres",IFERROR(IF(MATCH(Saisie!AZ6,Paramètres!$A$11:$A$16,0)&lt;=Paramètres!$C$6,INDEX(Paramètres!$E$11:$E$16,MATCH(Saisie!AZ6,Paramètres!$A$11:$A$16,0))/100,""),""),IFERROR(IF(OR(Saisie!AZ6&lt;0,Saisie!AZ6&gt;Paramètres!$C$7),"",Saisie!AZ6/Paramètres!$C$7),"")))</f>
        <v/>
      </c>
      <c r="AY6" s="96" t="str">
        <f aca="false">IF(Saisie!BA6="","",IF(Paramètres!$C$5="Lettres",IFERROR(IF(MATCH(Saisie!BA6,Paramètres!$A$11:$A$16,0)&lt;=Paramètres!$C$6,INDEX(Paramètres!$E$11:$E$16,MATCH(Saisie!BA6,Paramètres!$A$11:$A$16,0))/100,""),""),IFERROR(IF(OR(Saisie!BA6&lt;0,Saisie!BA6&gt;Paramètres!$C$7),"",Saisie!BA6/Paramètres!$C$7),"")))</f>
        <v/>
      </c>
      <c r="AZ6" s="4"/>
      <c r="BA6" s="96" t="n">
        <f aca="false">IF($A6="","",IFERROR(SUMPRODUCT(($B$4:$AY$4=BA$4)*N($B6:$AY6))/SUMPRODUCT(($B$4:$AY$4=BA$4)*($B6:$AY6&lt;&gt;"")),""))</f>
        <v>0.45</v>
      </c>
      <c r="BB6" s="96" t="n">
        <f aca="false">IF($A6="","",IFERROR(SUMPRODUCT(($B$4:$AY$4=BB$4)*N($B6:$AY6))/SUMPRODUCT(($B$4:$AY$4=BB$4)*($B6:$AY6&lt;&gt;"")),""))</f>
        <v>0.85</v>
      </c>
      <c r="BC6" s="96" t="n">
        <f aca="false">IF($A6="","",IFERROR(SUMPRODUCT(($B$4:$AY$4=BC$4)*N($B6:$AY6))/SUMPRODUCT(($B$4:$AY$4=BC$4)*($B6:$AY6&lt;&gt;"")),""))</f>
        <v>0.8</v>
      </c>
      <c r="BD6" s="96" t="n">
        <f aca="false">IF($A6="","",IFERROR(SUMPRODUCT(($B$4:$AY$4=BD$4)*N($B6:$AY6))/SUMPRODUCT(($B$4:$AY$4=BD$4)*($B6:$AY6&lt;&gt;"")),""))</f>
        <v>0.6</v>
      </c>
      <c r="BE6" s="96" t="n">
        <f aca="false">IF($A6="","",IFERROR(SUMPRODUCT(($B$4:$AY$4=BE$4)*N($B6:$AY6))/SUMPRODUCT(($B$4:$AY$4=BE$4)*($B6:$AY6&lt;&gt;"")),""))</f>
        <v>0.75</v>
      </c>
      <c r="BF6" s="96" t="n">
        <f aca="false">IF($A6="","",IFERROR(SUMPRODUCT(($B$4:$AY$4=BF$4)*N($B6:$AY6))/SUMPRODUCT(($B$4:$AY$4=BF$4)*($B6:$AY6&lt;&gt;"")),""))</f>
        <v>0.475</v>
      </c>
      <c r="BG6" s="96" t="n">
        <f aca="false">IF($A6="","",IFERROR(SUMPRODUCT(($B$4:$AY$4=BG$4)*N($B6:$AY6))/SUMPRODUCT(($B$4:$AY$4=BG$4)*($B6:$AY6&lt;&gt;"")),""))</f>
        <v>0.8</v>
      </c>
      <c r="BH6" s="96" t="n">
        <f aca="false">IF($A6="","",IFERROR(SUMPRODUCT(($B$4:$AY$4=BH$4)*N($B6:$AY6))/SUMPRODUCT(($B$4:$AY$4=BH$4)*($B6:$AY6&lt;&gt;"")),""))</f>
        <v>0.6</v>
      </c>
      <c r="BI6" s="96" t="n">
        <f aca="false">IF($A6="","",IFERROR(SUMPRODUCT(($B$4:$AY$4=BI$4)*N($B6:$AY6))/SUMPRODUCT(($B$4:$AY$4=BI$4)*($B6:$AY6&lt;&gt;"")),""))</f>
        <v>0.55</v>
      </c>
      <c r="BJ6" s="96" t="n">
        <f aca="false">IF($A6="","",IFERROR(SUMPRODUCT(($B$4:$AY$4=BJ$4)*N($B6:$AY6))/SUMPRODUCT(($B$4:$AY$4=BJ$4)*($B6:$AY6&lt;&gt;"")),""))</f>
        <v>0.85</v>
      </c>
    </row>
    <row r="7" customFormat="false" ht="15" hidden="false" customHeight="true" outlineLevel="0" collapsed="false">
      <c r="A7" s="96" t="n">
        <f aca="false">IF(Saisie!B7="","",Saisie!B7)</f>
        <v>0.7525</v>
      </c>
      <c r="B7" s="96" t="n">
        <f aca="false">IF(Saisie!D7="","",IF(Paramètres!$C$5="Lettres",IFERROR(IF(MATCH(Saisie!D7,Paramètres!$A$11:$A$16,0)&lt;=Paramètres!$C$6,INDEX(Paramètres!$E$11:$E$16,MATCH(Saisie!D7,Paramètres!$A$11:$A$16,0))/100,""),""),IFERROR(IF(OR(Saisie!D7&lt;0,Saisie!D7&gt;Paramètres!$C$7),"",Saisie!D7/Paramètres!$C$7),"")))</f>
        <v>0.8</v>
      </c>
      <c r="C7" s="96" t="n">
        <f aca="false">IF(Saisie!E7="","",IF(Paramètres!$C$5="Lettres",IFERROR(IF(MATCH(Saisie!E7,Paramètres!$A$11:$A$16,0)&lt;=Paramètres!$C$6,INDEX(Paramètres!$E$11:$E$16,MATCH(Saisie!E7,Paramètres!$A$11:$A$16,0))/100,""),""),IFERROR(IF(OR(Saisie!E7&lt;0,Saisie!E7&gt;Paramètres!$C$7),"",Saisie!E7/Paramètres!$C$7),"")))</f>
        <v>0.8</v>
      </c>
      <c r="D7" s="96" t="n">
        <f aca="false">IF(Saisie!F7="","",IF(Paramètres!$C$5="Lettres",IFERROR(IF(MATCH(Saisie!F7,Paramètres!$A$11:$A$16,0)&lt;=Paramètres!$C$6,INDEX(Paramètres!$E$11:$E$16,MATCH(Saisie!F7,Paramètres!$A$11:$A$16,0))/100,""),""),IFERROR(IF(OR(Saisie!F7&lt;0,Saisie!F7&gt;Paramètres!$C$7),"",Saisie!F7/Paramètres!$C$7),"")))</f>
        <v>0.85</v>
      </c>
      <c r="E7" s="96" t="n">
        <f aca="false">IF(Saisie!G7="","",IF(Paramètres!$C$5="Lettres",IFERROR(IF(MATCH(Saisie!G7,Paramètres!$A$11:$A$16,0)&lt;=Paramètres!$C$6,INDEX(Paramètres!$E$11:$E$16,MATCH(Saisie!G7,Paramètres!$A$11:$A$16,0))/100,""),""),IFERROR(IF(OR(Saisie!G7&lt;0,Saisie!G7&gt;Paramètres!$C$7),"",Saisie!G7/Paramètres!$C$7),"")))</f>
        <v>0.75</v>
      </c>
      <c r="F7" s="96" t="n">
        <f aca="false">IF(Saisie!H7="","",IF(Paramètres!$C$5="Lettres",IFERROR(IF(MATCH(Saisie!H7,Paramètres!$A$11:$A$16,0)&lt;=Paramètres!$C$6,INDEX(Paramètres!$E$11:$E$16,MATCH(Saisie!H7,Paramètres!$A$11:$A$16,0))/100,""),""),IFERROR(IF(OR(Saisie!H7&lt;0,Saisie!H7&gt;Paramètres!$C$7),"",Saisie!H7/Paramètres!$C$7),"")))</f>
        <v>0.75</v>
      </c>
      <c r="G7" s="96" t="n">
        <f aca="false">IF(Saisie!I7="","",IF(Paramètres!$C$5="Lettres",IFERROR(IF(MATCH(Saisie!I7,Paramètres!$A$11:$A$16,0)&lt;=Paramètres!$C$6,INDEX(Paramètres!$E$11:$E$16,MATCH(Saisie!I7,Paramètres!$A$11:$A$16,0))/100,""),""),IFERROR(IF(OR(Saisie!I7&lt;0,Saisie!I7&gt;Paramètres!$C$7),"",Saisie!I7/Paramètres!$C$7),"")))</f>
        <v>0.65</v>
      </c>
      <c r="H7" s="96" t="n">
        <f aca="false">IF(Saisie!J7="","",IF(Paramètres!$C$5="Lettres",IFERROR(IF(MATCH(Saisie!J7,Paramètres!$A$11:$A$16,0)&lt;=Paramètres!$C$6,INDEX(Paramètres!$E$11:$E$16,MATCH(Saisie!J7,Paramètres!$A$11:$A$16,0))/100,""),""),IFERROR(IF(OR(Saisie!J7&lt;0,Saisie!J7&gt;Paramètres!$C$7),"",Saisie!J7/Paramètres!$C$7),"")))</f>
        <v>0.6</v>
      </c>
      <c r="I7" s="96" t="n">
        <f aca="false">IF(Saisie!K7="","",IF(Paramètres!$C$5="Lettres",IFERROR(IF(MATCH(Saisie!K7,Paramètres!$A$11:$A$16,0)&lt;=Paramètres!$C$6,INDEX(Paramètres!$E$11:$E$16,MATCH(Saisie!K7,Paramètres!$A$11:$A$16,0))/100,""),""),IFERROR(IF(OR(Saisie!K7&lt;0,Saisie!K7&gt;Paramètres!$C$7),"",Saisie!K7/Paramètres!$C$7),"")))</f>
        <v>0.6</v>
      </c>
      <c r="J7" s="96" t="n">
        <f aca="false">IF(Saisie!L7="","",IF(Paramètres!$C$5="Lettres",IFERROR(IF(MATCH(Saisie!L7,Paramètres!$A$11:$A$16,0)&lt;=Paramètres!$C$6,INDEX(Paramètres!$E$11:$E$16,MATCH(Saisie!L7,Paramètres!$A$11:$A$16,0))/100,""),""),IFERROR(IF(OR(Saisie!L7&lt;0,Saisie!L7&gt;Paramètres!$C$7),"",Saisie!L7/Paramètres!$C$7),"")))</f>
        <v>0.65</v>
      </c>
      <c r="K7" s="96" t="n">
        <f aca="false">IF(Saisie!M7="","",IF(Paramètres!$C$5="Lettres",IFERROR(IF(MATCH(Saisie!M7,Paramètres!$A$11:$A$16,0)&lt;=Paramètres!$C$6,INDEX(Paramètres!$E$11:$E$16,MATCH(Saisie!M7,Paramètres!$A$11:$A$16,0))/100,""),""),IFERROR(IF(OR(Saisie!M7&lt;0,Saisie!M7&gt;Paramètres!$C$7),"",Saisie!M7/Paramètres!$C$7),"")))</f>
        <v>0.65</v>
      </c>
      <c r="L7" s="96" t="n">
        <f aca="false">IF(Saisie!N7="","",IF(Paramètres!$C$5="Lettres",IFERROR(IF(MATCH(Saisie!N7,Paramètres!$A$11:$A$16,0)&lt;=Paramètres!$C$6,INDEX(Paramètres!$E$11:$E$16,MATCH(Saisie!N7,Paramètres!$A$11:$A$16,0))/100,""),""),IFERROR(IF(OR(Saisie!N7&lt;0,Saisie!N7&gt;Paramètres!$C$7),"",Saisie!N7/Paramètres!$C$7),"")))</f>
        <v>0.8</v>
      </c>
      <c r="M7" s="96" t="n">
        <f aca="false">IF(Saisie!O7="","",IF(Paramètres!$C$5="Lettres",IFERROR(IF(MATCH(Saisie!O7,Paramètres!$A$11:$A$16,0)&lt;=Paramètres!$C$6,INDEX(Paramètres!$E$11:$E$16,MATCH(Saisie!O7,Paramètres!$A$11:$A$16,0))/100,""),""),IFERROR(IF(OR(Saisie!O7&lt;0,Saisie!O7&gt;Paramètres!$C$7),"",Saisie!O7/Paramètres!$C$7),"")))</f>
        <v>0.8</v>
      </c>
      <c r="N7" s="96" t="n">
        <f aca="false">IF(Saisie!P7="","",IF(Paramètres!$C$5="Lettres",IFERROR(IF(MATCH(Saisie!P7,Paramètres!$A$11:$A$16,0)&lt;=Paramètres!$C$6,INDEX(Paramètres!$E$11:$E$16,MATCH(Saisie!P7,Paramètres!$A$11:$A$16,0))/100,""),""),IFERROR(IF(OR(Saisie!P7&lt;0,Saisie!P7&gt;Paramètres!$C$7),"",Saisie!P7/Paramètres!$C$7),"")))</f>
        <v>0.75</v>
      </c>
      <c r="O7" s="96" t="n">
        <f aca="false">IF(Saisie!Q7="","",IF(Paramètres!$C$5="Lettres",IFERROR(IF(MATCH(Saisie!Q7,Paramètres!$A$11:$A$16,0)&lt;=Paramètres!$C$6,INDEX(Paramètres!$E$11:$E$16,MATCH(Saisie!Q7,Paramètres!$A$11:$A$16,0))/100,""),""),IFERROR(IF(OR(Saisie!Q7&lt;0,Saisie!Q7&gt;Paramètres!$C$7),"",Saisie!Q7/Paramètres!$C$7),"")))</f>
        <v>0.85</v>
      </c>
      <c r="P7" s="96" t="n">
        <f aca="false">IF(Saisie!R7="","",IF(Paramètres!$C$5="Lettres",IFERROR(IF(MATCH(Saisie!R7,Paramètres!$A$11:$A$16,0)&lt;=Paramètres!$C$6,INDEX(Paramètres!$E$11:$E$16,MATCH(Saisie!R7,Paramètres!$A$11:$A$16,0))/100,""),""),IFERROR(IF(OR(Saisie!R7&lt;0,Saisie!R7&gt;Paramètres!$C$7),"",Saisie!R7/Paramètres!$C$7),"")))</f>
        <v>0.85</v>
      </c>
      <c r="Q7" s="96" t="n">
        <f aca="false">IF(Saisie!S7="","",IF(Paramètres!$C$5="Lettres",IFERROR(IF(MATCH(Saisie!S7,Paramètres!$A$11:$A$16,0)&lt;=Paramètres!$C$6,INDEX(Paramètres!$E$11:$E$16,MATCH(Saisie!S7,Paramètres!$A$11:$A$16,0))/100,""),""),IFERROR(IF(OR(Saisie!S7&lt;0,Saisie!S7&gt;Paramètres!$C$7),"",Saisie!S7/Paramètres!$C$7),"")))</f>
        <v>0.7</v>
      </c>
      <c r="R7" s="96" t="n">
        <f aca="false">IF(Saisie!T7="","",IF(Paramètres!$C$5="Lettres",IFERROR(IF(MATCH(Saisie!T7,Paramètres!$A$11:$A$16,0)&lt;=Paramètres!$C$6,INDEX(Paramètres!$E$11:$E$16,MATCH(Saisie!T7,Paramètres!$A$11:$A$16,0))/100,""),""),IFERROR(IF(OR(Saisie!T7&lt;0,Saisie!T7&gt;Paramètres!$C$7),"",Saisie!T7/Paramètres!$C$7),"")))</f>
        <v>0.7</v>
      </c>
      <c r="S7" s="96" t="n">
        <f aca="false">IF(Saisie!U7="","",IF(Paramètres!$C$5="Lettres",IFERROR(IF(MATCH(Saisie!U7,Paramètres!$A$11:$A$16,0)&lt;=Paramètres!$C$6,INDEX(Paramètres!$E$11:$E$16,MATCH(Saisie!U7,Paramètres!$A$11:$A$16,0))/100,""),""),IFERROR(IF(OR(Saisie!U7&lt;0,Saisie!U7&gt;Paramètres!$C$7),"",Saisie!U7/Paramètres!$C$7),"")))</f>
        <v>0.9</v>
      </c>
      <c r="T7" s="96" t="n">
        <f aca="false">IF(Saisie!V7="","",IF(Paramètres!$C$5="Lettres",IFERROR(IF(MATCH(Saisie!V7,Paramètres!$A$11:$A$16,0)&lt;=Paramètres!$C$6,INDEX(Paramètres!$E$11:$E$16,MATCH(Saisie!V7,Paramètres!$A$11:$A$16,0))/100,""),""),IFERROR(IF(OR(Saisie!V7&lt;0,Saisie!V7&gt;Paramètres!$C$7),"",Saisie!V7/Paramètres!$C$7),"")))</f>
        <v>0.8</v>
      </c>
      <c r="U7" s="96" t="n">
        <f aca="false">IF(Saisie!W7="","",IF(Paramètres!$C$5="Lettres",IFERROR(IF(MATCH(Saisie!W7,Paramètres!$A$11:$A$16,0)&lt;=Paramètres!$C$6,INDEX(Paramètres!$E$11:$E$16,MATCH(Saisie!W7,Paramètres!$A$11:$A$16,0))/100,""),""),IFERROR(IF(OR(Saisie!W7&lt;0,Saisie!W7&gt;Paramètres!$C$7),"",Saisie!W7/Paramètres!$C$7),"")))</f>
        <v>0.8</v>
      </c>
      <c r="V7" s="96" t="str">
        <f aca="false">IF(Saisie!X7="","",IF(Paramètres!$C$5="Lettres",IFERROR(IF(MATCH(Saisie!X7,Paramètres!$A$11:$A$16,0)&lt;=Paramètres!$C$6,INDEX(Paramètres!$E$11:$E$16,MATCH(Saisie!X7,Paramètres!$A$11:$A$16,0))/100,""),""),IFERROR(IF(OR(Saisie!X7&lt;0,Saisie!X7&gt;Paramètres!$C$7),"",Saisie!X7/Paramètres!$C$7),"")))</f>
        <v/>
      </c>
      <c r="W7" s="96" t="str">
        <f aca="false">IF(Saisie!Y7="","",IF(Paramètres!$C$5="Lettres",IFERROR(IF(MATCH(Saisie!Y7,Paramètres!$A$11:$A$16,0)&lt;=Paramètres!$C$6,INDEX(Paramètres!$E$11:$E$16,MATCH(Saisie!Y7,Paramètres!$A$11:$A$16,0))/100,""),""),IFERROR(IF(OR(Saisie!Y7&lt;0,Saisie!Y7&gt;Paramètres!$C$7),"",Saisie!Y7/Paramètres!$C$7),"")))</f>
        <v/>
      </c>
      <c r="X7" s="96" t="str">
        <f aca="false">IF(Saisie!Z7="","",IF(Paramètres!$C$5="Lettres",IFERROR(IF(MATCH(Saisie!Z7,Paramètres!$A$11:$A$16,0)&lt;=Paramètres!$C$6,INDEX(Paramètres!$E$11:$E$16,MATCH(Saisie!Z7,Paramètres!$A$11:$A$16,0))/100,""),""),IFERROR(IF(OR(Saisie!Z7&lt;0,Saisie!Z7&gt;Paramètres!$C$7),"",Saisie!Z7/Paramètres!$C$7),"")))</f>
        <v/>
      </c>
      <c r="Y7" s="96" t="str">
        <f aca="false">IF(Saisie!AA7="","",IF(Paramètres!$C$5="Lettres",IFERROR(IF(MATCH(Saisie!AA7,Paramètres!$A$11:$A$16,0)&lt;=Paramètres!$C$6,INDEX(Paramètres!$E$11:$E$16,MATCH(Saisie!AA7,Paramètres!$A$11:$A$16,0))/100,""),""),IFERROR(IF(OR(Saisie!AA7&lt;0,Saisie!AA7&gt;Paramètres!$C$7),"",Saisie!AA7/Paramètres!$C$7),"")))</f>
        <v/>
      </c>
      <c r="Z7" s="96" t="str">
        <f aca="false">IF(Saisie!AB7="","",IF(Paramètres!$C$5="Lettres",IFERROR(IF(MATCH(Saisie!AB7,Paramètres!$A$11:$A$16,0)&lt;=Paramètres!$C$6,INDEX(Paramètres!$E$11:$E$16,MATCH(Saisie!AB7,Paramètres!$A$11:$A$16,0))/100,""),""),IFERROR(IF(OR(Saisie!AB7&lt;0,Saisie!AB7&gt;Paramètres!$C$7),"",Saisie!AB7/Paramètres!$C$7),"")))</f>
        <v/>
      </c>
      <c r="AA7" s="96" t="str">
        <f aca="false">IF(Saisie!AC7="","",IF(Paramètres!$C$5="Lettres",IFERROR(IF(MATCH(Saisie!AC7,Paramètres!$A$11:$A$16,0)&lt;=Paramètres!$C$6,INDEX(Paramètres!$E$11:$E$16,MATCH(Saisie!AC7,Paramètres!$A$11:$A$16,0))/100,""),""),IFERROR(IF(OR(Saisie!AC7&lt;0,Saisie!AC7&gt;Paramètres!$C$7),"",Saisie!AC7/Paramètres!$C$7),"")))</f>
        <v/>
      </c>
      <c r="AB7" s="96" t="str">
        <f aca="false">IF(Saisie!AD7="","",IF(Paramètres!$C$5="Lettres",IFERROR(IF(MATCH(Saisie!AD7,Paramètres!$A$11:$A$16,0)&lt;=Paramètres!$C$6,INDEX(Paramètres!$E$11:$E$16,MATCH(Saisie!AD7,Paramètres!$A$11:$A$16,0))/100,""),""),IFERROR(IF(OR(Saisie!AD7&lt;0,Saisie!AD7&gt;Paramètres!$C$7),"",Saisie!AD7/Paramètres!$C$7),"")))</f>
        <v/>
      </c>
      <c r="AC7" s="96" t="str">
        <f aca="false">IF(Saisie!AE7="","",IF(Paramètres!$C$5="Lettres",IFERROR(IF(MATCH(Saisie!AE7,Paramètres!$A$11:$A$16,0)&lt;=Paramètres!$C$6,INDEX(Paramètres!$E$11:$E$16,MATCH(Saisie!AE7,Paramètres!$A$11:$A$16,0))/100,""),""),IFERROR(IF(OR(Saisie!AE7&lt;0,Saisie!AE7&gt;Paramètres!$C$7),"",Saisie!AE7/Paramètres!$C$7),"")))</f>
        <v/>
      </c>
      <c r="AD7" s="96" t="str">
        <f aca="false">IF(Saisie!AF7="","",IF(Paramètres!$C$5="Lettres",IFERROR(IF(MATCH(Saisie!AF7,Paramètres!$A$11:$A$16,0)&lt;=Paramètres!$C$6,INDEX(Paramètres!$E$11:$E$16,MATCH(Saisie!AF7,Paramètres!$A$11:$A$16,0))/100,""),""),IFERROR(IF(OR(Saisie!AF7&lt;0,Saisie!AF7&gt;Paramètres!$C$7),"",Saisie!AF7/Paramètres!$C$7),"")))</f>
        <v/>
      </c>
      <c r="AE7" s="96" t="str">
        <f aca="false">IF(Saisie!AG7="","",IF(Paramètres!$C$5="Lettres",IFERROR(IF(MATCH(Saisie!AG7,Paramètres!$A$11:$A$16,0)&lt;=Paramètres!$C$6,INDEX(Paramètres!$E$11:$E$16,MATCH(Saisie!AG7,Paramètres!$A$11:$A$16,0))/100,""),""),IFERROR(IF(OR(Saisie!AG7&lt;0,Saisie!AG7&gt;Paramètres!$C$7),"",Saisie!AG7/Paramètres!$C$7),"")))</f>
        <v/>
      </c>
      <c r="AF7" s="96" t="str">
        <f aca="false">IF(Saisie!AH7="","",IF(Paramètres!$C$5="Lettres",IFERROR(IF(MATCH(Saisie!AH7,Paramètres!$A$11:$A$16,0)&lt;=Paramètres!$C$6,INDEX(Paramètres!$E$11:$E$16,MATCH(Saisie!AH7,Paramètres!$A$11:$A$16,0))/100,""),""),IFERROR(IF(OR(Saisie!AH7&lt;0,Saisie!AH7&gt;Paramètres!$C$7),"",Saisie!AH7/Paramètres!$C$7),"")))</f>
        <v/>
      </c>
      <c r="AG7" s="96" t="str">
        <f aca="false">IF(Saisie!AI7="","",IF(Paramètres!$C$5="Lettres",IFERROR(IF(MATCH(Saisie!AI7,Paramètres!$A$11:$A$16,0)&lt;=Paramètres!$C$6,INDEX(Paramètres!$E$11:$E$16,MATCH(Saisie!AI7,Paramètres!$A$11:$A$16,0))/100,""),""),IFERROR(IF(OR(Saisie!AI7&lt;0,Saisie!AI7&gt;Paramètres!$C$7),"",Saisie!AI7/Paramètres!$C$7),"")))</f>
        <v/>
      </c>
      <c r="AH7" s="96" t="str">
        <f aca="false">IF(Saisie!AJ7="","",IF(Paramètres!$C$5="Lettres",IFERROR(IF(MATCH(Saisie!AJ7,Paramètres!$A$11:$A$16,0)&lt;=Paramètres!$C$6,INDEX(Paramètres!$E$11:$E$16,MATCH(Saisie!AJ7,Paramètres!$A$11:$A$16,0))/100,""),""),IFERROR(IF(OR(Saisie!AJ7&lt;0,Saisie!AJ7&gt;Paramètres!$C$7),"",Saisie!AJ7/Paramètres!$C$7),"")))</f>
        <v/>
      </c>
      <c r="AI7" s="96" t="str">
        <f aca="false">IF(Saisie!AK7="","",IF(Paramètres!$C$5="Lettres",IFERROR(IF(MATCH(Saisie!AK7,Paramètres!$A$11:$A$16,0)&lt;=Paramètres!$C$6,INDEX(Paramètres!$E$11:$E$16,MATCH(Saisie!AK7,Paramètres!$A$11:$A$16,0))/100,""),""),IFERROR(IF(OR(Saisie!AK7&lt;0,Saisie!AK7&gt;Paramètres!$C$7),"",Saisie!AK7/Paramètres!$C$7),"")))</f>
        <v/>
      </c>
      <c r="AJ7" s="96" t="str">
        <f aca="false">IF(Saisie!AL7="","",IF(Paramètres!$C$5="Lettres",IFERROR(IF(MATCH(Saisie!AL7,Paramètres!$A$11:$A$16,0)&lt;=Paramètres!$C$6,INDEX(Paramètres!$E$11:$E$16,MATCH(Saisie!AL7,Paramètres!$A$11:$A$16,0))/100,""),""),IFERROR(IF(OR(Saisie!AL7&lt;0,Saisie!AL7&gt;Paramètres!$C$7),"",Saisie!AL7/Paramètres!$C$7),"")))</f>
        <v/>
      </c>
      <c r="AK7" s="96" t="str">
        <f aca="false">IF(Saisie!AM7="","",IF(Paramètres!$C$5="Lettres",IFERROR(IF(MATCH(Saisie!AM7,Paramètres!$A$11:$A$16,0)&lt;=Paramètres!$C$6,INDEX(Paramètres!$E$11:$E$16,MATCH(Saisie!AM7,Paramètres!$A$11:$A$16,0))/100,""),""),IFERROR(IF(OR(Saisie!AM7&lt;0,Saisie!AM7&gt;Paramètres!$C$7),"",Saisie!AM7/Paramètres!$C$7),"")))</f>
        <v/>
      </c>
      <c r="AL7" s="96" t="str">
        <f aca="false">IF(Saisie!AN7="","",IF(Paramètres!$C$5="Lettres",IFERROR(IF(MATCH(Saisie!AN7,Paramètres!$A$11:$A$16,0)&lt;=Paramètres!$C$6,INDEX(Paramètres!$E$11:$E$16,MATCH(Saisie!AN7,Paramètres!$A$11:$A$16,0))/100,""),""),IFERROR(IF(OR(Saisie!AN7&lt;0,Saisie!AN7&gt;Paramètres!$C$7),"",Saisie!AN7/Paramètres!$C$7),"")))</f>
        <v/>
      </c>
      <c r="AM7" s="96" t="str">
        <f aca="false">IF(Saisie!AO7="","",IF(Paramètres!$C$5="Lettres",IFERROR(IF(MATCH(Saisie!AO7,Paramètres!$A$11:$A$16,0)&lt;=Paramètres!$C$6,INDEX(Paramètres!$E$11:$E$16,MATCH(Saisie!AO7,Paramètres!$A$11:$A$16,0))/100,""),""),IFERROR(IF(OR(Saisie!AO7&lt;0,Saisie!AO7&gt;Paramètres!$C$7),"",Saisie!AO7/Paramètres!$C$7),"")))</f>
        <v/>
      </c>
      <c r="AN7" s="96" t="str">
        <f aca="false">IF(Saisie!AP7="","",IF(Paramètres!$C$5="Lettres",IFERROR(IF(MATCH(Saisie!AP7,Paramètres!$A$11:$A$16,0)&lt;=Paramètres!$C$6,INDEX(Paramètres!$E$11:$E$16,MATCH(Saisie!AP7,Paramètres!$A$11:$A$16,0))/100,""),""),IFERROR(IF(OR(Saisie!AP7&lt;0,Saisie!AP7&gt;Paramètres!$C$7),"",Saisie!AP7/Paramètres!$C$7),"")))</f>
        <v/>
      </c>
      <c r="AO7" s="96" t="str">
        <f aca="false">IF(Saisie!AQ7="","",IF(Paramètres!$C$5="Lettres",IFERROR(IF(MATCH(Saisie!AQ7,Paramètres!$A$11:$A$16,0)&lt;=Paramètres!$C$6,INDEX(Paramètres!$E$11:$E$16,MATCH(Saisie!AQ7,Paramètres!$A$11:$A$16,0))/100,""),""),IFERROR(IF(OR(Saisie!AQ7&lt;0,Saisie!AQ7&gt;Paramètres!$C$7),"",Saisie!AQ7/Paramètres!$C$7),"")))</f>
        <v/>
      </c>
      <c r="AP7" s="96" t="str">
        <f aca="false">IF(Saisie!AR7="","",IF(Paramètres!$C$5="Lettres",IFERROR(IF(MATCH(Saisie!AR7,Paramètres!$A$11:$A$16,0)&lt;=Paramètres!$C$6,INDEX(Paramètres!$E$11:$E$16,MATCH(Saisie!AR7,Paramètres!$A$11:$A$16,0))/100,""),""),IFERROR(IF(OR(Saisie!AR7&lt;0,Saisie!AR7&gt;Paramètres!$C$7),"",Saisie!AR7/Paramètres!$C$7),"")))</f>
        <v/>
      </c>
      <c r="AQ7" s="96" t="str">
        <f aca="false">IF(Saisie!AS7="","",IF(Paramètres!$C$5="Lettres",IFERROR(IF(MATCH(Saisie!AS7,Paramètres!$A$11:$A$16,0)&lt;=Paramètres!$C$6,INDEX(Paramètres!$E$11:$E$16,MATCH(Saisie!AS7,Paramètres!$A$11:$A$16,0))/100,""),""),IFERROR(IF(OR(Saisie!AS7&lt;0,Saisie!AS7&gt;Paramètres!$C$7),"",Saisie!AS7/Paramètres!$C$7),"")))</f>
        <v/>
      </c>
      <c r="AR7" s="96" t="str">
        <f aca="false">IF(Saisie!AT7="","",IF(Paramètres!$C$5="Lettres",IFERROR(IF(MATCH(Saisie!AT7,Paramètres!$A$11:$A$16,0)&lt;=Paramètres!$C$6,INDEX(Paramètres!$E$11:$E$16,MATCH(Saisie!AT7,Paramètres!$A$11:$A$16,0))/100,""),""),IFERROR(IF(OR(Saisie!AT7&lt;0,Saisie!AT7&gt;Paramètres!$C$7),"",Saisie!AT7/Paramètres!$C$7),"")))</f>
        <v/>
      </c>
      <c r="AS7" s="96" t="str">
        <f aca="false">IF(Saisie!AU7="","",IF(Paramètres!$C$5="Lettres",IFERROR(IF(MATCH(Saisie!AU7,Paramètres!$A$11:$A$16,0)&lt;=Paramètres!$C$6,INDEX(Paramètres!$E$11:$E$16,MATCH(Saisie!AU7,Paramètres!$A$11:$A$16,0))/100,""),""),IFERROR(IF(OR(Saisie!AU7&lt;0,Saisie!AU7&gt;Paramètres!$C$7),"",Saisie!AU7/Paramètres!$C$7),"")))</f>
        <v/>
      </c>
      <c r="AT7" s="96" t="str">
        <f aca="false">IF(Saisie!AV7="","",IF(Paramètres!$C$5="Lettres",IFERROR(IF(MATCH(Saisie!AV7,Paramètres!$A$11:$A$16,0)&lt;=Paramètres!$C$6,INDEX(Paramètres!$E$11:$E$16,MATCH(Saisie!AV7,Paramètres!$A$11:$A$16,0))/100,""),""),IFERROR(IF(OR(Saisie!AV7&lt;0,Saisie!AV7&gt;Paramètres!$C$7),"",Saisie!AV7/Paramètres!$C$7),"")))</f>
        <v/>
      </c>
      <c r="AU7" s="96" t="str">
        <f aca="false">IF(Saisie!AW7="","",IF(Paramètres!$C$5="Lettres",IFERROR(IF(MATCH(Saisie!AW7,Paramètres!$A$11:$A$16,0)&lt;=Paramètres!$C$6,INDEX(Paramètres!$E$11:$E$16,MATCH(Saisie!AW7,Paramètres!$A$11:$A$16,0))/100,""),""),IFERROR(IF(OR(Saisie!AW7&lt;0,Saisie!AW7&gt;Paramètres!$C$7),"",Saisie!AW7/Paramètres!$C$7),"")))</f>
        <v/>
      </c>
      <c r="AV7" s="96" t="str">
        <f aca="false">IF(Saisie!AX7="","",IF(Paramètres!$C$5="Lettres",IFERROR(IF(MATCH(Saisie!AX7,Paramètres!$A$11:$A$16,0)&lt;=Paramètres!$C$6,INDEX(Paramètres!$E$11:$E$16,MATCH(Saisie!AX7,Paramètres!$A$11:$A$16,0))/100,""),""),IFERROR(IF(OR(Saisie!AX7&lt;0,Saisie!AX7&gt;Paramètres!$C$7),"",Saisie!AX7/Paramètres!$C$7),"")))</f>
        <v/>
      </c>
      <c r="AW7" s="96" t="str">
        <f aca="false">IF(Saisie!AY7="","",IF(Paramètres!$C$5="Lettres",IFERROR(IF(MATCH(Saisie!AY7,Paramètres!$A$11:$A$16,0)&lt;=Paramètres!$C$6,INDEX(Paramètres!$E$11:$E$16,MATCH(Saisie!AY7,Paramètres!$A$11:$A$16,0))/100,""),""),IFERROR(IF(OR(Saisie!AY7&lt;0,Saisie!AY7&gt;Paramètres!$C$7),"",Saisie!AY7/Paramètres!$C$7),"")))</f>
        <v/>
      </c>
      <c r="AX7" s="96" t="str">
        <f aca="false">IF(Saisie!AZ7="","",IF(Paramètres!$C$5="Lettres",IFERROR(IF(MATCH(Saisie!AZ7,Paramètres!$A$11:$A$16,0)&lt;=Paramètres!$C$6,INDEX(Paramètres!$E$11:$E$16,MATCH(Saisie!AZ7,Paramètres!$A$11:$A$16,0))/100,""),""),IFERROR(IF(OR(Saisie!AZ7&lt;0,Saisie!AZ7&gt;Paramètres!$C$7),"",Saisie!AZ7/Paramètres!$C$7),"")))</f>
        <v/>
      </c>
      <c r="AY7" s="96" t="str">
        <f aca="false">IF(Saisie!BA7="","",IF(Paramètres!$C$5="Lettres",IFERROR(IF(MATCH(Saisie!BA7,Paramètres!$A$11:$A$16,0)&lt;=Paramètres!$C$6,INDEX(Paramètres!$E$11:$E$16,MATCH(Saisie!BA7,Paramètres!$A$11:$A$16,0))/100,""),""),IFERROR(IF(OR(Saisie!BA7&lt;0,Saisie!BA7&gt;Paramètres!$C$7),"",Saisie!BA7/Paramètres!$C$7),"")))</f>
        <v/>
      </c>
      <c r="AZ7" s="4"/>
      <c r="BA7" s="96" t="n">
        <f aca="false">IF($A7="","",IFERROR(SUMPRODUCT(($B$4:$AY$4=BA$4)*N($B7:$AY7))/SUMPRODUCT(($B$4:$AY$4=BA$4)*($B7:$AY7&lt;&gt;"")),""))</f>
        <v>0.8</v>
      </c>
      <c r="BB7" s="96" t="n">
        <f aca="false">IF($A7="","",IFERROR(SUMPRODUCT(($B$4:$AY$4=BB$4)*N($B7:$AY7))/SUMPRODUCT(($B$4:$AY$4=BB$4)*($B7:$AY7&lt;&gt;"")),""))</f>
        <v>0.65</v>
      </c>
      <c r="BC7" s="96" t="n">
        <f aca="false">IF($A7="","",IFERROR(SUMPRODUCT(($B$4:$AY$4=BC$4)*N($B7:$AY7))/SUMPRODUCT(($B$4:$AY$4=BC$4)*($B7:$AY7&lt;&gt;"")),""))</f>
        <v>0.8</v>
      </c>
      <c r="BD7" s="96" t="n">
        <f aca="false">IF($A7="","",IFERROR(SUMPRODUCT(($B$4:$AY$4=BD$4)*N($B7:$AY7))/SUMPRODUCT(($B$4:$AY$4=BD$4)*($B7:$AY7&lt;&gt;"")),""))</f>
        <v>0.75</v>
      </c>
      <c r="BE7" s="96" t="n">
        <f aca="false">IF($A7="","",IFERROR(SUMPRODUCT(($B$4:$AY$4=BE$4)*N($B7:$AY7))/SUMPRODUCT(($B$4:$AY$4=BE$4)*($B7:$AY7&lt;&gt;"")),""))</f>
        <v>0.85</v>
      </c>
      <c r="BF7" s="96" t="n">
        <f aca="false">IF($A7="","",IFERROR(SUMPRODUCT(($B$4:$AY$4=BF$4)*N($B7:$AY7))/SUMPRODUCT(($B$4:$AY$4=BF$4)*($B7:$AY7&lt;&gt;"")),""))</f>
        <v>0.775</v>
      </c>
      <c r="BG7" s="96" t="n">
        <f aca="false">IF($A7="","",IFERROR(SUMPRODUCT(($B$4:$AY$4=BG$4)*N($B7:$AY7))/SUMPRODUCT(($B$4:$AY$4=BG$4)*($B7:$AY7&lt;&gt;"")),""))</f>
        <v>0.7</v>
      </c>
      <c r="BH7" s="96" t="n">
        <f aca="false">IF($A7="","",IFERROR(SUMPRODUCT(($B$4:$AY$4=BH$4)*N($B7:$AY7))/SUMPRODUCT(($B$4:$AY$4=BH$4)*($B7:$AY7&lt;&gt;"")),""))</f>
        <v>0.9</v>
      </c>
      <c r="BI7" s="96" t="n">
        <f aca="false">IF($A7="","",IFERROR(SUMPRODUCT(($B$4:$AY$4=BI$4)*N($B7:$AY7))/SUMPRODUCT(($B$4:$AY$4=BI$4)*($B7:$AY7&lt;&gt;"")),""))</f>
        <v>0.8</v>
      </c>
      <c r="BJ7" s="96" t="n">
        <f aca="false">IF($A7="","",IFERROR(SUMPRODUCT(($B$4:$AY$4=BJ$4)*N($B7:$AY7))/SUMPRODUCT(($B$4:$AY$4=BJ$4)*($B7:$AY7&lt;&gt;"")),""))</f>
        <v>0.8</v>
      </c>
    </row>
    <row r="8" customFormat="false" ht="15" hidden="false" customHeight="true" outlineLevel="0" collapsed="false">
      <c r="A8" s="96" t="n">
        <f aca="false">IF(Saisie!B8="","",Saisie!B8)</f>
        <v>0.53</v>
      </c>
      <c r="B8" s="96" t="n">
        <f aca="false">IF(Saisie!D8="","",IF(Paramètres!$C$5="Lettres",IFERROR(IF(MATCH(Saisie!D8,Paramètres!$A$11:$A$16,0)&lt;=Paramètres!$C$6,INDEX(Paramètres!$E$11:$E$16,MATCH(Saisie!D8,Paramètres!$A$11:$A$16,0))/100,""),""),IFERROR(IF(OR(Saisie!D8&lt;0,Saisie!D8&gt;Paramètres!$C$7),"",Saisie!D8/Paramètres!$C$7),"")))</f>
        <v>0.35</v>
      </c>
      <c r="C8" s="96" t="n">
        <f aca="false">IF(Saisie!E8="","",IF(Paramètres!$C$5="Lettres",IFERROR(IF(MATCH(Saisie!E8,Paramètres!$A$11:$A$16,0)&lt;=Paramètres!$C$6,INDEX(Paramètres!$E$11:$E$16,MATCH(Saisie!E8,Paramètres!$A$11:$A$16,0))/100,""),""),IFERROR(IF(OR(Saisie!E8&lt;0,Saisie!E8&gt;Paramètres!$C$7),"",Saisie!E8/Paramètres!$C$7),"")))</f>
        <v>0.35</v>
      </c>
      <c r="D8" s="96" t="n">
        <f aca="false">IF(Saisie!F8="","",IF(Paramètres!$C$5="Lettres",IFERROR(IF(MATCH(Saisie!F8,Paramètres!$A$11:$A$16,0)&lt;=Paramètres!$C$6,INDEX(Paramètres!$E$11:$E$16,MATCH(Saisie!F8,Paramètres!$A$11:$A$16,0))/100,""),""),IFERROR(IF(OR(Saisie!F8&lt;0,Saisie!F8&gt;Paramètres!$C$7),"",Saisie!F8/Paramètres!$C$7),"")))</f>
        <v>0.4</v>
      </c>
      <c r="E8" s="96" t="n">
        <f aca="false">IF(Saisie!G8="","",IF(Paramètres!$C$5="Lettres",IFERROR(IF(MATCH(Saisie!G8,Paramètres!$A$11:$A$16,0)&lt;=Paramètres!$C$6,INDEX(Paramètres!$E$11:$E$16,MATCH(Saisie!G8,Paramètres!$A$11:$A$16,0))/100,""),""),IFERROR(IF(OR(Saisie!G8&lt;0,Saisie!G8&gt;Paramètres!$C$7),"",Saisie!G8/Paramètres!$C$7),"")))</f>
        <v>0.3</v>
      </c>
      <c r="F8" s="96" t="n">
        <f aca="false">IF(Saisie!H8="","",IF(Paramètres!$C$5="Lettres",IFERROR(IF(MATCH(Saisie!H8,Paramètres!$A$11:$A$16,0)&lt;=Paramètres!$C$6,INDEX(Paramètres!$E$11:$E$16,MATCH(Saisie!H8,Paramètres!$A$11:$A$16,0))/100,""),""),IFERROR(IF(OR(Saisie!H8&lt;0,Saisie!H8&gt;Paramètres!$C$7),"",Saisie!H8/Paramètres!$C$7),"")))</f>
        <v>0.65</v>
      </c>
      <c r="G8" s="96" t="n">
        <f aca="false">IF(Saisie!I8="","",IF(Paramètres!$C$5="Lettres",IFERROR(IF(MATCH(Saisie!I8,Paramètres!$A$11:$A$16,0)&lt;=Paramètres!$C$6,INDEX(Paramètres!$E$11:$E$16,MATCH(Saisie!I8,Paramètres!$A$11:$A$16,0))/100,""),""),IFERROR(IF(OR(Saisie!I8&lt;0,Saisie!I8&gt;Paramètres!$C$7),"",Saisie!I8/Paramètres!$C$7),"")))</f>
        <v>0.55</v>
      </c>
      <c r="H8" s="96" t="n">
        <f aca="false">IF(Saisie!J8="","",IF(Paramètres!$C$5="Lettres",IFERROR(IF(MATCH(Saisie!J8,Paramètres!$A$11:$A$16,0)&lt;=Paramètres!$C$6,INDEX(Paramètres!$E$11:$E$16,MATCH(Saisie!J8,Paramètres!$A$11:$A$16,0))/100,""),""),IFERROR(IF(OR(Saisie!J8&lt;0,Saisie!J8&gt;Paramètres!$C$7),"",Saisie!J8/Paramètres!$C$7),"")))</f>
        <v>0.5</v>
      </c>
      <c r="I8" s="96" t="n">
        <f aca="false">IF(Saisie!K8="","",IF(Paramètres!$C$5="Lettres",IFERROR(IF(MATCH(Saisie!K8,Paramètres!$A$11:$A$16,0)&lt;=Paramètres!$C$6,INDEX(Paramètres!$E$11:$E$16,MATCH(Saisie!K8,Paramètres!$A$11:$A$16,0))/100,""),""),IFERROR(IF(OR(Saisie!K8&lt;0,Saisie!K8&gt;Paramètres!$C$7),"",Saisie!K8/Paramètres!$C$7),"")))</f>
        <v>0.5</v>
      </c>
      <c r="J8" s="96" t="n">
        <f aca="false">IF(Saisie!L8="","",IF(Paramètres!$C$5="Lettres",IFERROR(IF(MATCH(Saisie!L8,Paramètres!$A$11:$A$16,0)&lt;=Paramètres!$C$6,INDEX(Paramètres!$E$11:$E$16,MATCH(Saisie!L8,Paramètres!$A$11:$A$16,0))/100,""),""),IFERROR(IF(OR(Saisie!L8&lt;0,Saisie!L8&gt;Paramètres!$C$7),"",Saisie!L8/Paramètres!$C$7),"")))</f>
        <v>0.55</v>
      </c>
      <c r="K8" s="96" t="n">
        <f aca="false">IF(Saisie!M8="","",IF(Paramètres!$C$5="Lettres",IFERROR(IF(MATCH(Saisie!M8,Paramètres!$A$11:$A$16,0)&lt;=Paramètres!$C$6,INDEX(Paramètres!$E$11:$E$16,MATCH(Saisie!M8,Paramètres!$A$11:$A$16,0))/100,""),""),IFERROR(IF(OR(Saisie!M8&lt;0,Saisie!M8&gt;Paramètres!$C$7),"",Saisie!M8/Paramètres!$C$7),"")))</f>
        <v>0.55</v>
      </c>
      <c r="L8" s="96" t="n">
        <f aca="false">IF(Saisie!N8="","",IF(Paramètres!$C$5="Lettres",IFERROR(IF(MATCH(Saisie!N8,Paramètres!$A$11:$A$16,0)&lt;=Paramètres!$C$6,INDEX(Paramètres!$E$11:$E$16,MATCH(Saisie!N8,Paramètres!$A$11:$A$16,0))/100,""),""),IFERROR(IF(OR(Saisie!N8&lt;0,Saisie!N8&gt;Paramètres!$C$7),"",Saisie!N8/Paramètres!$C$7),"")))</f>
        <v>0.6</v>
      </c>
      <c r="M8" s="96" t="n">
        <f aca="false">IF(Saisie!O8="","",IF(Paramètres!$C$5="Lettres",IFERROR(IF(MATCH(Saisie!O8,Paramètres!$A$11:$A$16,0)&lt;=Paramètres!$C$6,INDEX(Paramètres!$E$11:$E$16,MATCH(Saisie!O8,Paramètres!$A$11:$A$16,0))/100,""),""),IFERROR(IF(OR(Saisie!O8&lt;0,Saisie!O8&gt;Paramètres!$C$7),"",Saisie!O8/Paramètres!$C$7),"")))</f>
        <v>0.6</v>
      </c>
      <c r="N8" s="96" t="n">
        <f aca="false">IF(Saisie!P8="","",IF(Paramètres!$C$5="Lettres",IFERROR(IF(MATCH(Saisie!P8,Paramètres!$A$11:$A$16,0)&lt;=Paramètres!$C$6,INDEX(Paramètres!$E$11:$E$16,MATCH(Saisie!P8,Paramètres!$A$11:$A$16,0))/100,""),""),IFERROR(IF(OR(Saisie!P8&lt;0,Saisie!P8&gt;Paramètres!$C$7),"",Saisie!P8/Paramètres!$C$7),"")))</f>
        <v>0.45</v>
      </c>
      <c r="O8" s="96" t="n">
        <f aca="false">IF(Saisie!Q8="","",IF(Paramètres!$C$5="Lettres",IFERROR(IF(MATCH(Saisie!Q8,Paramètres!$A$11:$A$16,0)&lt;=Paramètres!$C$6,INDEX(Paramètres!$E$11:$E$16,MATCH(Saisie!Q8,Paramètres!$A$11:$A$16,0))/100,""),""),IFERROR(IF(OR(Saisie!Q8&lt;0,Saisie!Q8&gt;Paramètres!$C$7),"",Saisie!Q8/Paramètres!$C$7),"")))</f>
        <v>0.7</v>
      </c>
      <c r="P8" s="96" t="n">
        <f aca="false">IF(Saisie!R8="","",IF(Paramètres!$C$5="Lettres",IFERROR(IF(MATCH(Saisie!R8,Paramètres!$A$11:$A$16,0)&lt;=Paramètres!$C$6,INDEX(Paramètres!$E$11:$E$16,MATCH(Saisie!R8,Paramètres!$A$11:$A$16,0))/100,""),""),IFERROR(IF(OR(Saisie!R8&lt;0,Saisie!R8&gt;Paramètres!$C$7),"",Saisie!R8/Paramètres!$C$7),"")))</f>
        <v>0.5</v>
      </c>
      <c r="Q8" s="96" t="n">
        <f aca="false">IF(Saisie!S8="","",IF(Paramètres!$C$5="Lettres",IFERROR(IF(MATCH(Saisie!S8,Paramètres!$A$11:$A$16,0)&lt;=Paramètres!$C$6,INDEX(Paramètres!$E$11:$E$16,MATCH(Saisie!S8,Paramètres!$A$11:$A$16,0))/100,""),""),IFERROR(IF(OR(Saisie!S8&lt;0,Saisie!S8&gt;Paramètres!$C$7),"",Saisie!S8/Paramètres!$C$7),"")))</f>
        <v>0.35</v>
      </c>
      <c r="R8" s="96" t="n">
        <f aca="false">IF(Saisie!T8="","",IF(Paramètres!$C$5="Lettres",IFERROR(IF(MATCH(Saisie!T8,Paramètres!$A$11:$A$16,0)&lt;=Paramètres!$C$6,INDEX(Paramètres!$E$11:$E$16,MATCH(Saisie!T8,Paramètres!$A$11:$A$16,0))/100,""),""),IFERROR(IF(OR(Saisie!T8&lt;0,Saisie!T8&gt;Paramètres!$C$7),"",Saisie!T8/Paramètres!$C$7),"")))</f>
        <v>0.9</v>
      </c>
      <c r="S8" s="96" t="n">
        <f aca="false">IF(Saisie!U8="","",IF(Paramètres!$C$5="Lettres",IFERROR(IF(MATCH(Saisie!U8,Paramètres!$A$11:$A$16,0)&lt;=Paramètres!$C$6,INDEX(Paramètres!$E$11:$E$16,MATCH(Saisie!U8,Paramètres!$A$11:$A$16,0))/100,""),""),IFERROR(IF(OR(Saisie!U8&lt;0,Saisie!U8&gt;Paramètres!$C$7),"",Saisie!U8/Paramètres!$C$7),"")))</f>
        <v>0.65</v>
      </c>
      <c r="T8" s="96" t="n">
        <f aca="false">IF(Saisie!V8="","",IF(Paramètres!$C$5="Lettres",IFERROR(IF(MATCH(Saisie!V8,Paramètres!$A$11:$A$16,0)&lt;=Paramètres!$C$6,INDEX(Paramètres!$E$11:$E$16,MATCH(Saisie!V8,Paramètres!$A$11:$A$16,0))/100,""),""),IFERROR(IF(OR(Saisie!V8&lt;0,Saisie!V8&gt;Paramètres!$C$7),"",Saisie!V8/Paramètres!$C$7),"")))</f>
        <v>0.55</v>
      </c>
      <c r="U8" s="96" t="n">
        <f aca="false">IF(Saisie!W8="","",IF(Paramètres!$C$5="Lettres",IFERROR(IF(MATCH(Saisie!W8,Paramètres!$A$11:$A$16,0)&lt;=Paramètres!$C$6,INDEX(Paramètres!$E$11:$E$16,MATCH(Saisie!W8,Paramètres!$A$11:$A$16,0))/100,""),""),IFERROR(IF(OR(Saisie!W8&lt;0,Saisie!W8&gt;Paramètres!$C$7),"",Saisie!W8/Paramètres!$C$7),"")))</f>
        <v>0.6</v>
      </c>
      <c r="V8" s="96" t="str">
        <f aca="false">IF(Saisie!X8="","",IF(Paramètres!$C$5="Lettres",IFERROR(IF(MATCH(Saisie!X8,Paramètres!$A$11:$A$16,0)&lt;=Paramètres!$C$6,INDEX(Paramètres!$E$11:$E$16,MATCH(Saisie!X8,Paramètres!$A$11:$A$16,0))/100,""),""),IFERROR(IF(OR(Saisie!X8&lt;0,Saisie!X8&gt;Paramètres!$C$7),"",Saisie!X8/Paramètres!$C$7),"")))</f>
        <v/>
      </c>
      <c r="W8" s="96" t="str">
        <f aca="false">IF(Saisie!Y8="","",IF(Paramètres!$C$5="Lettres",IFERROR(IF(MATCH(Saisie!Y8,Paramètres!$A$11:$A$16,0)&lt;=Paramètres!$C$6,INDEX(Paramètres!$E$11:$E$16,MATCH(Saisie!Y8,Paramètres!$A$11:$A$16,0))/100,""),""),IFERROR(IF(OR(Saisie!Y8&lt;0,Saisie!Y8&gt;Paramètres!$C$7),"",Saisie!Y8/Paramètres!$C$7),"")))</f>
        <v/>
      </c>
      <c r="X8" s="96" t="str">
        <f aca="false">IF(Saisie!Z8="","",IF(Paramètres!$C$5="Lettres",IFERROR(IF(MATCH(Saisie!Z8,Paramètres!$A$11:$A$16,0)&lt;=Paramètres!$C$6,INDEX(Paramètres!$E$11:$E$16,MATCH(Saisie!Z8,Paramètres!$A$11:$A$16,0))/100,""),""),IFERROR(IF(OR(Saisie!Z8&lt;0,Saisie!Z8&gt;Paramètres!$C$7),"",Saisie!Z8/Paramètres!$C$7),"")))</f>
        <v/>
      </c>
      <c r="Y8" s="96" t="str">
        <f aca="false">IF(Saisie!AA8="","",IF(Paramètres!$C$5="Lettres",IFERROR(IF(MATCH(Saisie!AA8,Paramètres!$A$11:$A$16,0)&lt;=Paramètres!$C$6,INDEX(Paramètres!$E$11:$E$16,MATCH(Saisie!AA8,Paramètres!$A$11:$A$16,0))/100,""),""),IFERROR(IF(OR(Saisie!AA8&lt;0,Saisie!AA8&gt;Paramètres!$C$7),"",Saisie!AA8/Paramètres!$C$7),"")))</f>
        <v/>
      </c>
      <c r="Z8" s="96" t="str">
        <f aca="false">IF(Saisie!AB8="","",IF(Paramètres!$C$5="Lettres",IFERROR(IF(MATCH(Saisie!AB8,Paramètres!$A$11:$A$16,0)&lt;=Paramètres!$C$6,INDEX(Paramètres!$E$11:$E$16,MATCH(Saisie!AB8,Paramètres!$A$11:$A$16,0))/100,""),""),IFERROR(IF(OR(Saisie!AB8&lt;0,Saisie!AB8&gt;Paramètres!$C$7),"",Saisie!AB8/Paramètres!$C$7),"")))</f>
        <v/>
      </c>
      <c r="AA8" s="96" t="str">
        <f aca="false">IF(Saisie!AC8="","",IF(Paramètres!$C$5="Lettres",IFERROR(IF(MATCH(Saisie!AC8,Paramètres!$A$11:$A$16,0)&lt;=Paramètres!$C$6,INDEX(Paramètres!$E$11:$E$16,MATCH(Saisie!AC8,Paramètres!$A$11:$A$16,0))/100,""),""),IFERROR(IF(OR(Saisie!AC8&lt;0,Saisie!AC8&gt;Paramètres!$C$7),"",Saisie!AC8/Paramètres!$C$7),"")))</f>
        <v/>
      </c>
      <c r="AB8" s="96" t="str">
        <f aca="false">IF(Saisie!AD8="","",IF(Paramètres!$C$5="Lettres",IFERROR(IF(MATCH(Saisie!AD8,Paramètres!$A$11:$A$16,0)&lt;=Paramètres!$C$6,INDEX(Paramètres!$E$11:$E$16,MATCH(Saisie!AD8,Paramètres!$A$11:$A$16,0))/100,""),""),IFERROR(IF(OR(Saisie!AD8&lt;0,Saisie!AD8&gt;Paramètres!$C$7),"",Saisie!AD8/Paramètres!$C$7),"")))</f>
        <v/>
      </c>
      <c r="AC8" s="96" t="str">
        <f aca="false">IF(Saisie!AE8="","",IF(Paramètres!$C$5="Lettres",IFERROR(IF(MATCH(Saisie!AE8,Paramètres!$A$11:$A$16,0)&lt;=Paramètres!$C$6,INDEX(Paramètres!$E$11:$E$16,MATCH(Saisie!AE8,Paramètres!$A$11:$A$16,0))/100,""),""),IFERROR(IF(OR(Saisie!AE8&lt;0,Saisie!AE8&gt;Paramètres!$C$7),"",Saisie!AE8/Paramètres!$C$7),"")))</f>
        <v/>
      </c>
      <c r="AD8" s="96" t="str">
        <f aca="false">IF(Saisie!AF8="","",IF(Paramètres!$C$5="Lettres",IFERROR(IF(MATCH(Saisie!AF8,Paramètres!$A$11:$A$16,0)&lt;=Paramètres!$C$6,INDEX(Paramètres!$E$11:$E$16,MATCH(Saisie!AF8,Paramètres!$A$11:$A$16,0))/100,""),""),IFERROR(IF(OR(Saisie!AF8&lt;0,Saisie!AF8&gt;Paramètres!$C$7),"",Saisie!AF8/Paramètres!$C$7),"")))</f>
        <v/>
      </c>
      <c r="AE8" s="96" t="str">
        <f aca="false">IF(Saisie!AG8="","",IF(Paramètres!$C$5="Lettres",IFERROR(IF(MATCH(Saisie!AG8,Paramètres!$A$11:$A$16,0)&lt;=Paramètres!$C$6,INDEX(Paramètres!$E$11:$E$16,MATCH(Saisie!AG8,Paramètres!$A$11:$A$16,0))/100,""),""),IFERROR(IF(OR(Saisie!AG8&lt;0,Saisie!AG8&gt;Paramètres!$C$7),"",Saisie!AG8/Paramètres!$C$7),"")))</f>
        <v/>
      </c>
      <c r="AF8" s="96" t="str">
        <f aca="false">IF(Saisie!AH8="","",IF(Paramètres!$C$5="Lettres",IFERROR(IF(MATCH(Saisie!AH8,Paramètres!$A$11:$A$16,0)&lt;=Paramètres!$C$6,INDEX(Paramètres!$E$11:$E$16,MATCH(Saisie!AH8,Paramètres!$A$11:$A$16,0))/100,""),""),IFERROR(IF(OR(Saisie!AH8&lt;0,Saisie!AH8&gt;Paramètres!$C$7),"",Saisie!AH8/Paramètres!$C$7),"")))</f>
        <v/>
      </c>
      <c r="AG8" s="96" t="str">
        <f aca="false">IF(Saisie!AI8="","",IF(Paramètres!$C$5="Lettres",IFERROR(IF(MATCH(Saisie!AI8,Paramètres!$A$11:$A$16,0)&lt;=Paramètres!$C$6,INDEX(Paramètres!$E$11:$E$16,MATCH(Saisie!AI8,Paramètres!$A$11:$A$16,0))/100,""),""),IFERROR(IF(OR(Saisie!AI8&lt;0,Saisie!AI8&gt;Paramètres!$C$7),"",Saisie!AI8/Paramètres!$C$7),"")))</f>
        <v/>
      </c>
      <c r="AH8" s="96" t="str">
        <f aca="false">IF(Saisie!AJ8="","",IF(Paramètres!$C$5="Lettres",IFERROR(IF(MATCH(Saisie!AJ8,Paramètres!$A$11:$A$16,0)&lt;=Paramètres!$C$6,INDEX(Paramètres!$E$11:$E$16,MATCH(Saisie!AJ8,Paramètres!$A$11:$A$16,0))/100,""),""),IFERROR(IF(OR(Saisie!AJ8&lt;0,Saisie!AJ8&gt;Paramètres!$C$7),"",Saisie!AJ8/Paramètres!$C$7),"")))</f>
        <v/>
      </c>
      <c r="AI8" s="96" t="str">
        <f aca="false">IF(Saisie!AK8="","",IF(Paramètres!$C$5="Lettres",IFERROR(IF(MATCH(Saisie!AK8,Paramètres!$A$11:$A$16,0)&lt;=Paramètres!$C$6,INDEX(Paramètres!$E$11:$E$16,MATCH(Saisie!AK8,Paramètres!$A$11:$A$16,0))/100,""),""),IFERROR(IF(OR(Saisie!AK8&lt;0,Saisie!AK8&gt;Paramètres!$C$7),"",Saisie!AK8/Paramètres!$C$7),"")))</f>
        <v/>
      </c>
      <c r="AJ8" s="96" t="str">
        <f aca="false">IF(Saisie!AL8="","",IF(Paramètres!$C$5="Lettres",IFERROR(IF(MATCH(Saisie!AL8,Paramètres!$A$11:$A$16,0)&lt;=Paramètres!$C$6,INDEX(Paramètres!$E$11:$E$16,MATCH(Saisie!AL8,Paramètres!$A$11:$A$16,0))/100,""),""),IFERROR(IF(OR(Saisie!AL8&lt;0,Saisie!AL8&gt;Paramètres!$C$7),"",Saisie!AL8/Paramètres!$C$7),"")))</f>
        <v/>
      </c>
      <c r="AK8" s="96" t="str">
        <f aca="false">IF(Saisie!AM8="","",IF(Paramètres!$C$5="Lettres",IFERROR(IF(MATCH(Saisie!AM8,Paramètres!$A$11:$A$16,0)&lt;=Paramètres!$C$6,INDEX(Paramètres!$E$11:$E$16,MATCH(Saisie!AM8,Paramètres!$A$11:$A$16,0))/100,""),""),IFERROR(IF(OR(Saisie!AM8&lt;0,Saisie!AM8&gt;Paramètres!$C$7),"",Saisie!AM8/Paramètres!$C$7),"")))</f>
        <v/>
      </c>
      <c r="AL8" s="96" t="str">
        <f aca="false">IF(Saisie!AN8="","",IF(Paramètres!$C$5="Lettres",IFERROR(IF(MATCH(Saisie!AN8,Paramètres!$A$11:$A$16,0)&lt;=Paramètres!$C$6,INDEX(Paramètres!$E$11:$E$16,MATCH(Saisie!AN8,Paramètres!$A$11:$A$16,0))/100,""),""),IFERROR(IF(OR(Saisie!AN8&lt;0,Saisie!AN8&gt;Paramètres!$C$7),"",Saisie!AN8/Paramètres!$C$7),"")))</f>
        <v/>
      </c>
      <c r="AM8" s="96" t="str">
        <f aca="false">IF(Saisie!AO8="","",IF(Paramètres!$C$5="Lettres",IFERROR(IF(MATCH(Saisie!AO8,Paramètres!$A$11:$A$16,0)&lt;=Paramètres!$C$6,INDEX(Paramètres!$E$11:$E$16,MATCH(Saisie!AO8,Paramètres!$A$11:$A$16,0))/100,""),""),IFERROR(IF(OR(Saisie!AO8&lt;0,Saisie!AO8&gt;Paramètres!$C$7),"",Saisie!AO8/Paramètres!$C$7),"")))</f>
        <v/>
      </c>
      <c r="AN8" s="96" t="str">
        <f aca="false">IF(Saisie!AP8="","",IF(Paramètres!$C$5="Lettres",IFERROR(IF(MATCH(Saisie!AP8,Paramètres!$A$11:$A$16,0)&lt;=Paramètres!$C$6,INDEX(Paramètres!$E$11:$E$16,MATCH(Saisie!AP8,Paramètres!$A$11:$A$16,0))/100,""),""),IFERROR(IF(OR(Saisie!AP8&lt;0,Saisie!AP8&gt;Paramètres!$C$7),"",Saisie!AP8/Paramètres!$C$7),"")))</f>
        <v/>
      </c>
      <c r="AO8" s="96" t="str">
        <f aca="false">IF(Saisie!AQ8="","",IF(Paramètres!$C$5="Lettres",IFERROR(IF(MATCH(Saisie!AQ8,Paramètres!$A$11:$A$16,0)&lt;=Paramètres!$C$6,INDEX(Paramètres!$E$11:$E$16,MATCH(Saisie!AQ8,Paramètres!$A$11:$A$16,0))/100,""),""),IFERROR(IF(OR(Saisie!AQ8&lt;0,Saisie!AQ8&gt;Paramètres!$C$7),"",Saisie!AQ8/Paramètres!$C$7),"")))</f>
        <v/>
      </c>
      <c r="AP8" s="96" t="str">
        <f aca="false">IF(Saisie!AR8="","",IF(Paramètres!$C$5="Lettres",IFERROR(IF(MATCH(Saisie!AR8,Paramètres!$A$11:$A$16,0)&lt;=Paramètres!$C$6,INDEX(Paramètres!$E$11:$E$16,MATCH(Saisie!AR8,Paramètres!$A$11:$A$16,0))/100,""),""),IFERROR(IF(OR(Saisie!AR8&lt;0,Saisie!AR8&gt;Paramètres!$C$7),"",Saisie!AR8/Paramètres!$C$7),"")))</f>
        <v/>
      </c>
      <c r="AQ8" s="96" t="str">
        <f aca="false">IF(Saisie!AS8="","",IF(Paramètres!$C$5="Lettres",IFERROR(IF(MATCH(Saisie!AS8,Paramètres!$A$11:$A$16,0)&lt;=Paramètres!$C$6,INDEX(Paramètres!$E$11:$E$16,MATCH(Saisie!AS8,Paramètres!$A$11:$A$16,0))/100,""),""),IFERROR(IF(OR(Saisie!AS8&lt;0,Saisie!AS8&gt;Paramètres!$C$7),"",Saisie!AS8/Paramètres!$C$7),"")))</f>
        <v/>
      </c>
      <c r="AR8" s="96" t="str">
        <f aca="false">IF(Saisie!AT8="","",IF(Paramètres!$C$5="Lettres",IFERROR(IF(MATCH(Saisie!AT8,Paramètres!$A$11:$A$16,0)&lt;=Paramètres!$C$6,INDEX(Paramètres!$E$11:$E$16,MATCH(Saisie!AT8,Paramètres!$A$11:$A$16,0))/100,""),""),IFERROR(IF(OR(Saisie!AT8&lt;0,Saisie!AT8&gt;Paramètres!$C$7),"",Saisie!AT8/Paramètres!$C$7),"")))</f>
        <v/>
      </c>
      <c r="AS8" s="96" t="str">
        <f aca="false">IF(Saisie!AU8="","",IF(Paramètres!$C$5="Lettres",IFERROR(IF(MATCH(Saisie!AU8,Paramètres!$A$11:$A$16,0)&lt;=Paramètres!$C$6,INDEX(Paramètres!$E$11:$E$16,MATCH(Saisie!AU8,Paramètres!$A$11:$A$16,0))/100,""),""),IFERROR(IF(OR(Saisie!AU8&lt;0,Saisie!AU8&gt;Paramètres!$C$7),"",Saisie!AU8/Paramètres!$C$7),"")))</f>
        <v/>
      </c>
      <c r="AT8" s="96" t="str">
        <f aca="false">IF(Saisie!AV8="","",IF(Paramètres!$C$5="Lettres",IFERROR(IF(MATCH(Saisie!AV8,Paramètres!$A$11:$A$16,0)&lt;=Paramètres!$C$6,INDEX(Paramètres!$E$11:$E$16,MATCH(Saisie!AV8,Paramètres!$A$11:$A$16,0))/100,""),""),IFERROR(IF(OR(Saisie!AV8&lt;0,Saisie!AV8&gt;Paramètres!$C$7),"",Saisie!AV8/Paramètres!$C$7),"")))</f>
        <v/>
      </c>
      <c r="AU8" s="96" t="str">
        <f aca="false">IF(Saisie!AW8="","",IF(Paramètres!$C$5="Lettres",IFERROR(IF(MATCH(Saisie!AW8,Paramètres!$A$11:$A$16,0)&lt;=Paramètres!$C$6,INDEX(Paramètres!$E$11:$E$16,MATCH(Saisie!AW8,Paramètres!$A$11:$A$16,0))/100,""),""),IFERROR(IF(OR(Saisie!AW8&lt;0,Saisie!AW8&gt;Paramètres!$C$7),"",Saisie!AW8/Paramètres!$C$7),"")))</f>
        <v/>
      </c>
      <c r="AV8" s="96" t="str">
        <f aca="false">IF(Saisie!AX8="","",IF(Paramètres!$C$5="Lettres",IFERROR(IF(MATCH(Saisie!AX8,Paramètres!$A$11:$A$16,0)&lt;=Paramètres!$C$6,INDEX(Paramètres!$E$11:$E$16,MATCH(Saisie!AX8,Paramètres!$A$11:$A$16,0))/100,""),""),IFERROR(IF(OR(Saisie!AX8&lt;0,Saisie!AX8&gt;Paramètres!$C$7),"",Saisie!AX8/Paramètres!$C$7),"")))</f>
        <v/>
      </c>
      <c r="AW8" s="96" t="str">
        <f aca="false">IF(Saisie!AY8="","",IF(Paramètres!$C$5="Lettres",IFERROR(IF(MATCH(Saisie!AY8,Paramètres!$A$11:$A$16,0)&lt;=Paramètres!$C$6,INDEX(Paramètres!$E$11:$E$16,MATCH(Saisie!AY8,Paramètres!$A$11:$A$16,0))/100,""),""),IFERROR(IF(OR(Saisie!AY8&lt;0,Saisie!AY8&gt;Paramètres!$C$7),"",Saisie!AY8/Paramètres!$C$7),"")))</f>
        <v/>
      </c>
      <c r="AX8" s="96" t="str">
        <f aca="false">IF(Saisie!AZ8="","",IF(Paramètres!$C$5="Lettres",IFERROR(IF(MATCH(Saisie!AZ8,Paramètres!$A$11:$A$16,0)&lt;=Paramètres!$C$6,INDEX(Paramètres!$E$11:$E$16,MATCH(Saisie!AZ8,Paramètres!$A$11:$A$16,0))/100,""),""),IFERROR(IF(OR(Saisie!AZ8&lt;0,Saisie!AZ8&gt;Paramètres!$C$7),"",Saisie!AZ8/Paramètres!$C$7),"")))</f>
        <v/>
      </c>
      <c r="AY8" s="96" t="str">
        <f aca="false">IF(Saisie!BA8="","",IF(Paramètres!$C$5="Lettres",IFERROR(IF(MATCH(Saisie!BA8,Paramètres!$A$11:$A$16,0)&lt;=Paramètres!$C$6,INDEX(Paramètres!$E$11:$E$16,MATCH(Saisie!BA8,Paramètres!$A$11:$A$16,0))/100,""),""),IFERROR(IF(OR(Saisie!BA8&lt;0,Saisie!BA8&gt;Paramètres!$C$7),"",Saisie!BA8/Paramètres!$C$7),"")))</f>
        <v/>
      </c>
      <c r="AZ8" s="4"/>
      <c r="BA8" s="96" t="n">
        <f aca="false">IF($A8="","",IFERROR(SUMPRODUCT(($B$4:$AY$4=BA$4)*N($B8:$AY8))/SUMPRODUCT(($B$4:$AY$4=BA$4)*($B8:$AY8&lt;&gt;"")),""))</f>
        <v>0.35</v>
      </c>
      <c r="BB8" s="96" t="n">
        <f aca="false">IF($A8="","",IFERROR(SUMPRODUCT(($B$4:$AY$4=BB$4)*N($B8:$AY8))/SUMPRODUCT(($B$4:$AY$4=BB$4)*($B8:$AY8&lt;&gt;"")),""))</f>
        <v>0.55</v>
      </c>
      <c r="BC8" s="96" t="n">
        <f aca="false">IF($A8="","",IFERROR(SUMPRODUCT(($B$4:$AY$4=BC$4)*N($B8:$AY8))/SUMPRODUCT(($B$4:$AY$4=BC$4)*($B8:$AY8&lt;&gt;"")),""))</f>
        <v>0.6</v>
      </c>
      <c r="BD8" s="96" t="n">
        <f aca="false">IF($A8="","",IFERROR(SUMPRODUCT(($B$4:$AY$4=BD$4)*N($B8:$AY8))/SUMPRODUCT(($B$4:$AY$4=BD$4)*($B8:$AY8&lt;&gt;"")),""))</f>
        <v>0.45</v>
      </c>
      <c r="BE8" s="96" t="n">
        <f aca="false">IF($A8="","",IFERROR(SUMPRODUCT(($B$4:$AY$4=BE$4)*N($B8:$AY8))/SUMPRODUCT(($B$4:$AY$4=BE$4)*($B8:$AY8&lt;&gt;"")),""))</f>
        <v>0.7</v>
      </c>
      <c r="BF8" s="96" t="n">
        <f aca="false">IF($A8="","",IFERROR(SUMPRODUCT(($B$4:$AY$4=BF$4)*N($B8:$AY8))/SUMPRODUCT(($B$4:$AY$4=BF$4)*($B8:$AY8&lt;&gt;"")),""))</f>
        <v>0.425</v>
      </c>
      <c r="BG8" s="96" t="n">
        <f aca="false">IF($A8="","",IFERROR(SUMPRODUCT(($B$4:$AY$4=BG$4)*N($B8:$AY8))/SUMPRODUCT(($B$4:$AY$4=BG$4)*($B8:$AY8&lt;&gt;"")),""))</f>
        <v>0.9</v>
      </c>
      <c r="BH8" s="96" t="n">
        <f aca="false">IF($A8="","",IFERROR(SUMPRODUCT(($B$4:$AY$4=BH$4)*N($B8:$AY8))/SUMPRODUCT(($B$4:$AY$4=BH$4)*($B8:$AY8&lt;&gt;"")),""))</f>
        <v>0.65</v>
      </c>
      <c r="BI8" s="96" t="n">
        <f aca="false">IF($A8="","",IFERROR(SUMPRODUCT(($B$4:$AY$4=BI$4)*N($B8:$AY8))/SUMPRODUCT(($B$4:$AY$4=BI$4)*($B8:$AY8&lt;&gt;"")),""))</f>
        <v>0.55</v>
      </c>
      <c r="BJ8" s="96" t="n">
        <f aca="false">IF($A8="","",IFERROR(SUMPRODUCT(($B$4:$AY$4=BJ$4)*N($B8:$AY8))/SUMPRODUCT(($B$4:$AY$4=BJ$4)*($B8:$AY8&lt;&gt;"")),""))</f>
        <v>0.6</v>
      </c>
    </row>
    <row r="9" customFormat="false" ht="15" hidden="false" customHeight="true" outlineLevel="0" collapsed="false">
      <c r="A9" s="96" t="n">
        <f aca="false">IF(Saisie!B9="","",Saisie!B9)</f>
        <v>0.715</v>
      </c>
      <c r="B9" s="96" t="n">
        <f aca="false">IF(Saisie!D9="","",IF(Paramètres!$C$5="Lettres",IFERROR(IF(MATCH(Saisie!D9,Paramètres!$A$11:$A$16,0)&lt;=Paramètres!$C$6,INDEX(Paramètres!$E$11:$E$16,MATCH(Saisie!D9,Paramètres!$A$11:$A$16,0))/100,""),""),IFERROR(IF(OR(Saisie!D9&lt;0,Saisie!D9&gt;Paramètres!$C$7),"",Saisie!D9/Paramètres!$C$7),"")))</f>
        <v>0.65</v>
      </c>
      <c r="C9" s="96" t="n">
        <f aca="false">IF(Saisie!E9="","",IF(Paramètres!$C$5="Lettres",IFERROR(IF(MATCH(Saisie!E9,Paramètres!$A$11:$A$16,0)&lt;=Paramètres!$C$6,INDEX(Paramètres!$E$11:$E$16,MATCH(Saisie!E9,Paramètres!$A$11:$A$16,0))/100,""),""),IFERROR(IF(OR(Saisie!E9&lt;0,Saisie!E9&gt;Paramètres!$C$7),"",Saisie!E9/Paramètres!$C$7),"")))</f>
        <v>0.65</v>
      </c>
      <c r="D9" s="96" t="n">
        <f aca="false">IF(Saisie!F9="","",IF(Paramètres!$C$5="Lettres",IFERROR(IF(MATCH(Saisie!F9,Paramètres!$A$11:$A$16,0)&lt;=Paramètres!$C$6,INDEX(Paramètres!$E$11:$E$16,MATCH(Saisie!F9,Paramètres!$A$11:$A$16,0))/100,""),""),IFERROR(IF(OR(Saisie!F9&lt;0,Saisie!F9&gt;Paramètres!$C$7),"",Saisie!F9/Paramètres!$C$7),"")))</f>
        <v>0.7</v>
      </c>
      <c r="E9" s="96" t="n">
        <f aca="false">IF(Saisie!G9="","",IF(Paramètres!$C$5="Lettres",IFERROR(IF(MATCH(Saisie!G9,Paramètres!$A$11:$A$16,0)&lt;=Paramètres!$C$6,INDEX(Paramètres!$E$11:$E$16,MATCH(Saisie!G9,Paramètres!$A$11:$A$16,0))/100,""),""),IFERROR(IF(OR(Saisie!G9&lt;0,Saisie!G9&gt;Paramètres!$C$7),"",Saisie!G9/Paramètres!$C$7),"")))</f>
        <v>0.6</v>
      </c>
      <c r="F9" s="96" t="n">
        <f aca="false">IF(Saisie!H9="","",IF(Paramètres!$C$5="Lettres",IFERROR(IF(MATCH(Saisie!H9,Paramètres!$A$11:$A$16,0)&lt;=Paramètres!$C$6,INDEX(Paramètres!$E$11:$E$16,MATCH(Saisie!H9,Paramètres!$A$11:$A$16,0))/100,""),""),IFERROR(IF(OR(Saisie!H9&lt;0,Saisie!H9&gt;Paramètres!$C$7),"",Saisie!H9/Paramètres!$C$7),"")))</f>
        <v>0.8</v>
      </c>
      <c r="G9" s="96" t="n">
        <f aca="false">IF(Saisie!I9="","",IF(Paramètres!$C$5="Lettres",IFERROR(IF(MATCH(Saisie!I9,Paramètres!$A$11:$A$16,0)&lt;=Paramètres!$C$6,INDEX(Paramètres!$E$11:$E$16,MATCH(Saisie!I9,Paramètres!$A$11:$A$16,0))/100,""),""),IFERROR(IF(OR(Saisie!I9&lt;0,Saisie!I9&gt;Paramètres!$C$7),"",Saisie!I9/Paramètres!$C$7),"")))</f>
        <v>0.7</v>
      </c>
      <c r="H9" s="96" t="n">
        <f aca="false">IF(Saisie!J9="","",IF(Paramètres!$C$5="Lettres",IFERROR(IF(MATCH(Saisie!J9,Paramètres!$A$11:$A$16,0)&lt;=Paramètres!$C$6,INDEX(Paramètres!$E$11:$E$16,MATCH(Saisie!J9,Paramètres!$A$11:$A$16,0))/100,""),""),IFERROR(IF(OR(Saisie!J9&lt;0,Saisie!J9&gt;Paramètres!$C$7),"",Saisie!J9/Paramètres!$C$7),"")))</f>
        <v>0.65</v>
      </c>
      <c r="I9" s="96" t="n">
        <f aca="false">IF(Saisie!K9="","",IF(Paramètres!$C$5="Lettres",IFERROR(IF(MATCH(Saisie!K9,Paramètres!$A$11:$A$16,0)&lt;=Paramètres!$C$6,INDEX(Paramètres!$E$11:$E$16,MATCH(Saisie!K9,Paramètres!$A$11:$A$16,0))/100,""),""),IFERROR(IF(OR(Saisie!K9&lt;0,Saisie!K9&gt;Paramètres!$C$7),"",Saisie!K9/Paramètres!$C$7),"")))</f>
        <v>0.65</v>
      </c>
      <c r="J9" s="96" t="n">
        <f aca="false">IF(Saisie!L9="","",IF(Paramètres!$C$5="Lettres",IFERROR(IF(MATCH(Saisie!L9,Paramètres!$A$11:$A$16,0)&lt;=Paramètres!$C$6,INDEX(Paramètres!$E$11:$E$16,MATCH(Saisie!L9,Paramètres!$A$11:$A$16,0))/100,""),""),IFERROR(IF(OR(Saisie!L9&lt;0,Saisie!L9&gt;Paramètres!$C$7),"",Saisie!L9/Paramètres!$C$7),"")))</f>
        <v>0.7</v>
      </c>
      <c r="K9" s="96" t="n">
        <f aca="false">IF(Saisie!M9="","",IF(Paramètres!$C$5="Lettres",IFERROR(IF(MATCH(Saisie!M9,Paramètres!$A$11:$A$16,0)&lt;=Paramètres!$C$6,INDEX(Paramètres!$E$11:$E$16,MATCH(Saisie!M9,Paramètres!$A$11:$A$16,0))/100,""),""),IFERROR(IF(OR(Saisie!M9&lt;0,Saisie!M9&gt;Paramètres!$C$7),"",Saisie!M9/Paramètres!$C$7),"")))</f>
        <v>0.7</v>
      </c>
      <c r="L9" s="96" t="n">
        <f aca="false">IF(Saisie!N9="","",IF(Paramètres!$C$5="Lettres",IFERROR(IF(MATCH(Saisie!N9,Paramètres!$A$11:$A$16,0)&lt;=Paramètres!$C$6,INDEX(Paramètres!$E$11:$E$16,MATCH(Saisie!N9,Paramètres!$A$11:$A$16,0))/100,""),""),IFERROR(IF(OR(Saisie!N9&lt;0,Saisie!N9&gt;Paramètres!$C$7),"",Saisie!N9/Paramètres!$C$7),"")))</f>
        <v>0.85</v>
      </c>
      <c r="M9" s="96" t="n">
        <f aca="false">IF(Saisie!O9="","",IF(Paramètres!$C$5="Lettres",IFERROR(IF(MATCH(Saisie!O9,Paramètres!$A$11:$A$16,0)&lt;=Paramètres!$C$6,INDEX(Paramètres!$E$11:$E$16,MATCH(Saisie!O9,Paramètres!$A$11:$A$16,0))/100,""),""),IFERROR(IF(OR(Saisie!O9&lt;0,Saisie!O9&gt;Paramètres!$C$7),"",Saisie!O9/Paramètres!$C$7),"")))</f>
        <v>0.85</v>
      </c>
      <c r="N9" s="96" t="n">
        <f aca="false">IF(Saisie!P9="","",IF(Paramètres!$C$5="Lettres",IFERROR(IF(MATCH(Saisie!P9,Paramètres!$A$11:$A$16,0)&lt;=Paramètres!$C$6,INDEX(Paramètres!$E$11:$E$16,MATCH(Saisie!P9,Paramètres!$A$11:$A$16,0))/100,""),""),IFERROR(IF(OR(Saisie!P9&lt;0,Saisie!P9&gt;Paramètres!$C$7),"",Saisie!P9/Paramètres!$C$7),"")))</f>
        <v>0.65</v>
      </c>
      <c r="O9" s="96" t="n">
        <f aca="false">IF(Saisie!Q9="","",IF(Paramètres!$C$5="Lettres",IFERROR(IF(MATCH(Saisie!Q9,Paramètres!$A$11:$A$16,0)&lt;=Paramètres!$C$6,INDEX(Paramètres!$E$11:$E$16,MATCH(Saisie!Q9,Paramètres!$A$11:$A$16,0))/100,""),""),IFERROR(IF(OR(Saisie!Q9&lt;0,Saisie!Q9&gt;Paramètres!$C$7),"",Saisie!Q9/Paramètres!$C$7),"")))</f>
        <v>0.85</v>
      </c>
      <c r="P9" s="96" t="n">
        <f aca="false">IF(Saisie!R9="","",IF(Paramètres!$C$5="Lettres",IFERROR(IF(MATCH(Saisie!R9,Paramètres!$A$11:$A$16,0)&lt;=Paramètres!$C$6,INDEX(Paramètres!$E$11:$E$16,MATCH(Saisie!R9,Paramètres!$A$11:$A$16,0))/100,""),""),IFERROR(IF(OR(Saisie!R9&lt;0,Saisie!R9&gt;Paramètres!$C$7),"",Saisie!R9/Paramètres!$C$7),"")))</f>
        <v>0.75</v>
      </c>
      <c r="Q9" s="96" t="n">
        <f aca="false">IF(Saisie!S9="","",IF(Paramètres!$C$5="Lettres",IFERROR(IF(MATCH(Saisie!S9,Paramètres!$A$11:$A$16,0)&lt;=Paramètres!$C$6,INDEX(Paramètres!$E$11:$E$16,MATCH(Saisie!S9,Paramètres!$A$11:$A$16,0))/100,""),""),IFERROR(IF(OR(Saisie!S9&lt;0,Saisie!S9&gt;Paramètres!$C$7),"",Saisie!S9/Paramètres!$C$7),"")))</f>
        <v>0.6</v>
      </c>
      <c r="R9" s="96" t="n">
        <f aca="false">IF(Saisie!T9="","",IF(Paramètres!$C$5="Lettres",IFERROR(IF(MATCH(Saisie!T9,Paramètres!$A$11:$A$16,0)&lt;=Paramètres!$C$6,INDEX(Paramètres!$E$11:$E$16,MATCH(Saisie!T9,Paramètres!$A$11:$A$16,0))/100,""),""),IFERROR(IF(OR(Saisie!T9&lt;0,Saisie!T9&gt;Paramètres!$C$7),"",Saisie!T9/Paramètres!$C$7),"")))</f>
        <v>0.75</v>
      </c>
      <c r="S9" s="96" t="n">
        <f aca="false">IF(Saisie!U9="","",IF(Paramètres!$C$5="Lettres",IFERROR(IF(MATCH(Saisie!U9,Paramètres!$A$11:$A$16,0)&lt;=Paramètres!$C$6,INDEX(Paramètres!$E$11:$E$16,MATCH(Saisie!U9,Paramètres!$A$11:$A$16,0))/100,""),""),IFERROR(IF(OR(Saisie!U9&lt;0,Saisie!U9&gt;Paramètres!$C$7),"",Saisie!U9/Paramètres!$C$7),"")))</f>
        <v>0.75</v>
      </c>
      <c r="T9" s="96" t="n">
        <f aca="false">IF(Saisie!V9="","",IF(Paramètres!$C$5="Lettres",IFERROR(IF(MATCH(Saisie!V9,Paramètres!$A$11:$A$16,0)&lt;=Paramètres!$C$6,INDEX(Paramètres!$E$11:$E$16,MATCH(Saisie!V9,Paramètres!$A$11:$A$16,0))/100,""),""),IFERROR(IF(OR(Saisie!V9&lt;0,Saisie!V9&gt;Paramètres!$C$7),"",Saisie!V9/Paramètres!$C$7),"")))</f>
        <v>0.65</v>
      </c>
      <c r="U9" s="96" t="n">
        <f aca="false">IF(Saisie!W9="","",IF(Paramètres!$C$5="Lettres",IFERROR(IF(MATCH(Saisie!W9,Paramètres!$A$11:$A$16,0)&lt;=Paramètres!$C$6,INDEX(Paramètres!$E$11:$E$16,MATCH(Saisie!W9,Paramètres!$A$11:$A$16,0))/100,""),""),IFERROR(IF(OR(Saisie!W9&lt;0,Saisie!W9&gt;Paramètres!$C$7),"",Saisie!W9/Paramètres!$C$7),"")))</f>
        <v>0.8</v>
      </c>
      <c r="V9" s="96" t="str">
        <f aca="false">IF(Saisie!X9="","",IF(Paramètres!$C$5="Lettres",IFERROR(IF(MATCH(Saisie!X9,Paramètres!$A$11:$A$16,0)&lt;=Paramètres!$C$6,INDEX(Paramètres!$E$11:$E$16,MATCH(Saisie!X9,Paramètres!$A$11:$A$16,0))/100,""),""),IFERROR(IF(OR(Saisie!X9&lt;0,Saisie!X9&gt;Paramètres!$C$7),"",Saisie!X9/Paramètres!$C$7),"")))</f>
        <v/>
      </c>
      <c r="W9" s="96" t="str">
        <f aca="false">IF(Saisie!Y9="","",IF(Paramètres!$C$5="Lettres",IFERROR(IF(MATCH(Saisie!Y9,Paramètres!$A$11:$A$16,0)&lt;=Paramètres!$C$6,INDEX(Paramètres!$E$11:$E$16,MATCH(Saisie!Y9,Paramètres!$A$11:$A$16,0))/100,""),""),IFERROR(IF(OR(Saisie!Y9&lt;0,Saisie!Y9&gt;Paramètres!$C$7),"",Saisie!Y9/Paramètres!$C$7),"")))</f>
        <v/>
      </c>
      <c r="X9" s="96" t="str">
        <f aca="false">IF(Saisie!Z9="","",IF(Paramètres!$C$5="Lettres",IFERROR(IF(MATCH(Saisie!Z9,Paramètres!$A$11:$A$16,0)&lt;=Paramètres!$C$6,INDEX(Paramètres!$E$11:$E$16,MATCH(Saisie!Z9,Paramètres!$A$11:$A$16,0))/100,""),""),IFERROR(IF(OR(Saisie!Z9&lt;0,Saisie!Z9&gt;Paramètres!$C$7),"",Saisie!Z9/Paramètres!$C$7),"")))</f>
        <v/>
      </c>
      <c r="Y9" s="96" t="str">
        <f aca="false">IF(Saisie!AA9="","",IF(Paramètres!$C$5="Lettres",IFERROR(IF(MATCH(Saisie!AA9,Paramètres!$A$11:$A$16,0)&lt;=Paramètres!$C$6,INDEX(Paramètres!$E$11:$E$16,MATCH(Saisie!AA9,Paramètres!$A$11:$A$16,0))/100,""),""),IFERROR(IF(OR(Saisie!AA9&lt;0,Saisie!AA9&gt;Paramètres!$C$7),"",Saisie!AA9/Paramètres!$C$7),"")))</f>
        <v/>
      </c>
      <c r="Z9" s="96" t="str">
        <f aca="false">IF(Saisie!AB9="","",IF(Paramètres!$C$5="Lettres",IFERROR(IF(MATCH(Saisie!AB9,Paramètres!$A$11:$A$16,0)&lt;=Paramètres!$C$6,INDEX(Paramètres!$E$11:$E$16,MATCH(Saisie!AB9,Paramètres!$A$11:$A$16,0))/100,""),""),IFERROR(IF(OR(Saisie!AB9&lt;0,Saisie!AB9&gt;Paramètres!$C$7),"",Saisie!AB9/Paramètres!$C$7),"")))</f>
        <v/>
      </c>
      <c r="AA9" s="96" t="str">
        <f aca="false">IF(Saisie!AC9="","",IF(Paramètres!$C$5="Lettres",IFERROR(IF(MATCH(Saisie!AC9,Paramètres!$A$11:$A$16,0)&lt;=Paramètres!$C$6,INDEX(Paramètres!$E$11:$E$16,MATCH(Saisie!AC9,Paramètres!$A$11:$A$16,0))/100,""),""),IFERROR(IF(OR(Saisie!AC9&lt;0,Saisie!AC9&gt;Paramètres!$C$7),"",Saisie!AC9/Paramètres!$C$7),"")))</f>
        <v/>
      </c>
      <c r="AB9" s="96" t="str">
        <f aca="false">IF(Saisie!AD9="","",IF(Paramètres!$C$5="Lettres",IFERROR(IF(MATCH(Saisie!AD9,Paramètres!$A$11:$A$16,0)&lt;=Paramètres!$C$6,INDEX(Paramètres!$E$11:$E$16,MATCH(Saisie!AD9,Paramètres!$A$11:$A$16,0))/100,""),""),IFERROR(IF(OR(Saisie!AD9&lt;0,Saisie!AD9&gt;Paramètres!$C$7),"",Saisie!AD9/Paramètres!$C$7),"")))</f>
        <v/>
      </c>
      <c r="AC9" s="96" t="str">
        <f aca="false">IF(Saisie!AE9="","",IF(Paramètres!$C$5="Lettres",IFERROR(IF(MATCH(Saisie!AE9,Paramètres!$A$11:$A$16,0)&lt;=Paramètres!$C$6,INDEX(Paramètres!$E$11:$E$16,MATCH(Saisie!AE9,Paramètres!$A$11:$A$16,0))/100,""),""),IFERROR(IF(OR(Saisie!AE9&lt;0,Saisie!AE9&gt;Paramètres!$C$7),"",Saisie!AE9/Paramètres!$C$7),"")))</f>
        <v/>
      </c>
      <c r="AD9" s="96" t="str">
        <f aca="false">IF(Saisie!AF9="","",IF(Paramètres!$C$5="Lettres",IFERROR(IF(MATCH(Saisie!AF9,Paramètres!$A$11:$A$16,0)&lt;=Paramètres!$C$6,INDEX(Paramètres!$E$11:$E$16,MATCH(Saisie!AF9,Paramètres!$A$11:$A$16,0))/100,""),""),IFERROR(IF(OR(Saisie!AF9&lt;0,Saisie!AF9&gt;Paramètres!$C$7),"",Saisie!AF9/Paramètres!$C$7),"")))</f>
        <v/>
      </c>
      <c r="AE9" s="96" t="str">
        <f aca="false">IF(Saisie!AG9="","",IF(Paramètres!$C$5="Lettres",IFERROR(IF(MATCH(Saisie!AG9,Paramètres!$A$11:$A$16,0)&lt;=Paramètres!$C$6,INDEX(Paramètres!$E$11:$E$16,MATCH(Saisie!AG9,Paramètres!$A$11:$A$16,0))/100,""),""),IFERROR(IF(OR(Saisie!AG9&lt;0,Saisie!AG9&gt;Paramètres!$C$7),"",Saisie!AG9/Paramètres!$C$7),"")))</f>
        <v/>
      </c>
      <c r="AF9" s="96" t="str">
        <f aca="false">IF(Saisie!AH9="","",IF(Paramètres!$C$5="Lettres",IFERROR(IF(MATCH(Saisie!AH9,Paramètres!$A$11:$A$16,0)&lt;=Paramètres!$C$6,INDEX(Paramètres!$E$11:$E$16,MATCH(Saisie!AH9,Paramètres!$A$11:$A$16,0))/100,""),""),IFERROR(IF(OR(Saisie!AH9&lt;0,Saisie!AH9&gt;Paramètres!$C$7),"",Saisie!AH9/Paramètres!$C$7),"")))</f>
        <v/>
      </c>
      <c r="AG9" s="96" t="str">
        <f aca="false">IF(Saisie!AI9="","",IF(Paramètres!$C$5="Lettres",IFERROR(IF(MATCH(Saisie!AI9,Paramètres!$A$11:$A$16,0)&lt;=Paramètres!$C$6,INDEX(Paramètres!$E$11:$E$16,MATCH(Saisie!AI9,Paramètres!$A$11:$A$16,0))/100,""),""),IFERROR(IF(OR(Saisie!AI9&lt;0,Saisie!AI9&gt;Paramètres!$C$7),"",Saisie!AI9/Paramètres!$C$7),"")))</f>
        <v/>
      </c>
      <c r="AH9" s="96" t="str">
        <f aca="false">IF(Saisie!AJ9="","",IF(Paramètres!$C$5="Lettres",IFERROR(IF(MATCH(Saisie!AJ9,Paramètres!$A$11:$A$16,0)&lt;=Paramètres!$C$6,INDEX(Paramètres!$E$11:$E$16,MATCH(Saisie!AJ9,Paramètres!$A$11:$A$16,0))/100,""),""),IFERROR(IF(OR(Saisie!AJ9&lt;0,Saisie!AJ9&gt;Paramètres!$C$7),"",Saisie!AJ9/Paramètres!$C$7),"")))</f>
        <v/>
      </c>
      <c r="AI9" s="96" t="str">
        <f aca="false">IF(Saisie!AK9="","",IF(Paramètres!$C$5="Lettres",IFERROR(IF(MATCH(Saisie!AK9,Paramètres!$A$11:$A$16,0)&lt;=Paramètres!$C$6,INDEX(Paramètres!$E$11:$E$16,MATCH(Saisie!AK9,Paramètres!$A$11:$A$16,0))/100,""),""),IFERROR(IF(OR(Saisie!AK9&lt;0,Saisie!AK9&gt;Paramètres!$C$7),"",Saisie!AK9/Paramètres!$C$7),"")))</f>
        <v/>
      </c>
      <c r="AJ9" s="96" t="str">
        <f aca="false">IF(Saisie!AL9="","",IF(Paramètres!$C$5="Lettres",IFERROR(IF(MATCH(Saisie!AL9,Paramètres!$A$11:$A$16,0)&lt;=Paramètres!$C$6,INDEX(Paramètres!$E$11:$E$16,MATCH(Saisie!AL9,Paramètres!$A$11:$A$16,0))/100,""),""),IFERROR(IF(OR(Saisie!AL9&lt;0,Saisie!AL9&gt;Paramètres!$C$7),"",Saisie!AL9/Paramètres!$C$7),"")))</f>
        <v/>
      </c>
      <c r="AK9" s="96" t="str">
        <f aca="false">IF(Saisie!AM9="","",IF(Paramètres!$C$5="Lettres",IFERROR(IF(MATCH(Saisie!AM9,Paramètres!$A$11:$A$16,0)&lt;=Paramètres!$C$6,INDEX(Paramètres!$E$11:$E$16,MATCH(Saisie!AM9,Paramètres!$A$11:$A$16,0))/100,""),""),IFERROR(IF(OR(Saisie!AM9&lt;0,Saisie!AM9&gt;Paramètres!$C$7),"",Saisie!AM9/Paramètres!$C$7),"")))</f>
        <v/>
      </c>
      <c r="AL9" s="96" t="str">
        <f aca="false">IF(Saisie!AN9="","",IF(Paramètres!$C$5="Lettres",IFERROR(IF(MATCH(Saisie!AN9,Paramètres!$A$11:$A$16,0)&lt;=Paramètres!$C$6,INDEX(Paramètres!$E$11:$E$16,MATCH(Saisie!AN9,Paramètres!$A$11:$A$16,0))/100,""),""),IFERROR(IF(OR(Saisie!AN9&lt;0,Saisie!AN9&gt;Paramètres!$C$7),"",Saisie!AN9/Paramètres!$C$7),"")))</f>
        <v/>
      </c>
      <c r="AM9" s="96" t="str">
        <f aca="false">IF(Saisie!AO9="","",IF(Paramètres!$C$5="Lettres",IFERROR(IF(MATCH(Saisie!AO9,Paramètres!$A$11:$A$16,0)&lt;=Paramètres!$C$6,INDEX(Paramètres!$E$11:$E$16,MATCH(Saisie!AO9,Paramètres!$A$11:$A$16,0))/100,""),""),IFERROR(IF(OR(Saisie!AO9&lt;0,Saisie!AO9&gt;Paramètres!$C$7),"",Saisie!AO9/Paramètres!$C$7),"")))</f>
        <v/>
      </c>
      <c r="AN9" s="96" t="str">
        <f aca="false">IF(Saisie!AP9="","",IF(Paramètres!$C$5="Lettres",IFERROR(IF(MATCH(Saisie!AP9,Paramètres!$A$11:$A$16,0)&lt;=Paramètres!$C$6,INDEX(Paramètres!$E$11:$E$16,MATCH(Saisie!AP9,Paramètres!$A$11:$A$16,0))/100,""),""),IFERROR(IF(OR(Saisie!AP9&lt;0,Saisie!AP9&gt;Paramètres!$C$7),"",Saisie!AP9/Paramètres!$C$7),"")))</f>
        <v/>
      </c>
      <c r="AO9" s="96" t="str">
        <f aca="false">IF(Saisie!AQ9="","",IF(Paramètres!$C$5="Lettres",IFERROR(IF(MATCH(Saisie!AQ9,Paramètres!$A$11:$A$16,0)&lt;=Paramètres!$C$6,INDEX(Paramètres!$E$11:$E$16,MATCH(Saisie!AQ9,Paramètres!$A$11:$A$16,0))/100,""),""),IFERROR(IF(OR(Saisie!AQ9&lt;0,Saisie!AQ9&gt;Paramètres!$C$7),"",Saisie!AQ9/Paramètres!$C$7),"")))</f>
        <v/>
      </c>
      <c r="AP9" s="96" t="str">
        <f aca="false">IF(Saisie!AR9="","",IF(Paramètres!$C$5="Lettres",IFERROR(IF(MATCH(Saisie!AR9,Paramètres!$A$11:$A$16,0)&lt;=Paramètres!$C$6,INDEX(Paramètres!$E$11:$E$16,MATCH(Saisie!AR9,Paramètres!$A$11:$A$16,0))/100,""),""),IFERROR(IF(OR(Saisie!AR9&lt;0,Saisie!AR9&gt;Paramètres!$C$7),"",Saisie!AR9/Paramètres!$C$7),"")))</f>
        <v/>
      </c>
      <c r="AQ9" s="96" t="str">
        <f aca="false">IF(Saisie!AS9="","",IF(Paramètres!$C$5="Lettres",IFERROR(IF(MATCH(Saisie!AS9,Paramètres!$A$11:$A$16,0)&lt;=Paramètres!$C$6,INDEX(Paramètres!$E$11:$E$16,MATCH(Saisie!AS9,Paramètres!$A$11:$A$16,0))/100,""),""),IFERROR(IF(OR(Saisie!AS9&lt;0,Saisie!AS9&gt;Paramètres!$C$7),"",Saisie!AS9/Paramètres!$C$7),"")))</f>
        <v/>
      </c>
      <c r="AR9" s="96" t="str">
        <f aca="false">IF(Saisie!AT9="","",IF(Paramètres!$C$5="Lettres",IFERROR(IF(MATCH(Saisie!AT9,Paramètres!$A$11:$A$16,0)&lt;=Paramètres!$C$6,INDEX(Paramètres!$E$11:$E$16,MATCH(Saisie!AT9,Paramètres!$A$11:$A$16,0))/100,""),""),IFERROR(IF(OR(Saisie!AT9&lt;0,Saisie!AT9&gt;Paramètres!$C$7),"",Saisie!AT9/Paramètres!$C$7),"")))</f>
        <v/>
      </c>
      <c r="AS9" s="96" t="str">
        <f aca="false">IF(Saisie!AU9="","",IF(Paramètres!$C$5="Lettres",IFERROR(IF(MATCH(Saisie!AU9,Paramètres!$A$11:$A$16,0)&lt;=Paramètres!$C$6,INDEX(Paramètres!$E$11:$E$16,MATCH(Saisie!AU9,Paramètres!$A$11:$A$16,0))/100,""),""),IFERROR(IF(OR(Saisie!AU9&lt;0,Saisie!AU9&gt;Paramètres!$C$7),"",Saisie!AU9/Paramètres!$C$7),"")))</f>
        <v/>
      </c>
      <c r="AT9" s="96" t="str">
        <f aca="false">IF(Saisie!AV9="","",IF(Paramètres!$C$5="Lettres",IFERROR(IF(MATCH(Saisie!AV9,Paramètres!$A$11:$A$16,0)&lt;=Paramètres!$C$6,INDEX(Paramètres!$E$11:$E$16,MATCH(Saisie!AV9,Paramètres!$A$11:$A$16,0))/100,""),""),IFERROR(IF(OR(Saisie!AV9&lt;0,Saisie!AV9&gt;Paramètres!$C$7),"",Saisie!AV9/Paramètres!$C$7),"")))</f>
        <v/>
      </c>
      <c r="AU9" s="96" t="str">
        <f aca="false">IF(Saisie!AW9="","",IF(Paramètres!$C$5="Lettres",IFERROR(IF(MATCH(Saisie!AW9,Paramètres!$A$11:$A$16,0)&lt;=Paramètres!$C$6,INDEX(Paramètres!$E$11:$E$16,MATCH(Saisie!AW9,Paramètres!$A$11:$A$16,0))/100,""),""),IFERROR(IF(OR(Saisie!AW9&lt;0,Saisie!AW9&gt;Paramètres!$C$7),"",Saisie!AW9/Paramètres!$C$7),"")))</f>
        <v/>
      </c>
      <c r="AV9" s="96" t="str">
        <f aca="false">IF(Saisie!AX9="","",IF(Paramètres!$C$5="Lettres",IFERROR(IF(MATCH(Saisie!AX9,Paramètres!$A$11:$A$16,0)&lt;=Paramètres!$C$6,INDEX(Paramètres!$E$11:$E$16,MATCH(Saisie!AX9,Paramètres!$A$11:$A$16,0))/100,""),""),IFERROR(IF(OR(Saisie!AX9&lt;0,Saisie!AX9&gt;Paramètres!$C$7),"",Saisie!AX9/Paramètres!$C$7),"")))</f>
        <v/>
      </c>
      <c r="AW9" s="96" t="str">
        <f aca="false">IF(Saisie!AY9="","",IF(Paramètres!$C$5="Lettres",IFERROR(IF(MATCH(Saisie!AY9,Paramètres!$A$11:$A$16,0)&lt;=Paramètres!$C$6,INDEX(Paramètres!$E$11:$E$16,MATCH(Saisie!AY9,Paramètres!$A$11:$A$16,0))/100,""),""),IFERROR(IF(OR(Saisie!AY9&lt;0,Saisie!AY9&gt;Paramètres!$C$7),"",Saisie!AY9/Paramètres!$C$7),"")))</f>
        <v/>
      </c>
      <c r="AX9" s="96" t="str">
        <f aca="false">IF(Saisie!AZ9="","",IF(Paramètres!$C$5="Lettres",IFERROR(IF(MATCH(Saisie!AZ9,Paramètres!$A$11:$A$16,0)&lt;=Paramètres!$C$6,INDEX(Paramètres!$E$11:$E$16,MATCH(Saisie!AZ9,Paramètres!$A$11:$A$16,0))/100,""),""),IFERROR(IF(OR(Saisie!AZ9&lt;0,Saisie!AZ9&gt;Paramètres!$C$7),"",Saisie!AZ9/Paramètres!$C$7),"")))</f>
        <v/>
      </c>
      <c r="AY9" s="96" t="str">
        <f aca="false">IF(Saisie!BA9="","",IF(Paramètres!$C$5="Lettres",IFERROR(IF(MATCH(Saisie!BA9,Paramètres!$A$11:$A$16,0)&lt;=Paramètres!$C$6,INDEX(Paramètres!$E$11:$E$16,MATCH(Saisie!BA9,Paramètres!$A$11:$A$16,0))/100,""),""),IFERROR(IF(OR(Saisie!BA9&lt;0,Saisie!BA9&gt;Paramètres!$C$7),"",Saisie!BA9/Paramètres!$C$7),"")))</f>
        <v/>
      </c>
      <c r="AZ9" s="4"/>
      <c r="BA9" s="96" t="n">
        <f aca="false">IF($A9="","",IFERROR(SUMPRODUCT(($B$4:$AY$4=BA$4)*N($B9:$AY9))/SUMPRODUCT(($B$4:$AY$4=BA$4)*($B9:$AY9&lt;&gt;"")),""))</f>
        <v>0.65</v>
      </c>
      <c r="BB9" s="96" t="n">
        <f aca="false">IF($A9="","",IFERROR(SUMPRODUCT(($B$4:$AY$4=BB$4)*N($B9:$AY9))/SUMPRODUCT(($B$4:$AY$4=BB$4)*($B9:$AY9&lt;&gt;"")),""))</f>
        <v>0.7</v>
      </c>
      <c r="BC9" s="96" t="n">
        <f aca="false">IF($A9="","",IFERROR(SUMPRODUCT(($B$4:$AY$4=BC$4)*N($B9:$AY9))/SUMPRODUCT(($B$4:$AY$4=BC$4)*($B9:$AY9&lt;&gt;"")),""))</f>
        <v>0.85</v>
      </c>
      <c r="BD9" s="96" t="n">
        <f aca="false">IF($A9="","",IFERROR(SUMPRODUCT(($B$4:$AY$4=BD$4)*N($B9:$AY9))/SUMPRODUCT(($B$4:$AY$4=BD$4)*($B9:$AY9&lt;&gt;"")),""))</f>
        <v>0.65</v>
      </c>
      <c r="BE9" s="96" t="n">
        <f aca="false">IF($A9="","",IFERROR(SUMPRODUCT(($B$4:$AY$4=BE$4)*N($B9:$AY9))/SUMPRODUCT(($B$4:$AY$4=BE$4)*($B9:$AY9&lt;&gt;"")),""))</f>
        <v>0.85</v>
      </c>
      <c r="BF9" s="96" t="n">
        <f aca="false">IF($A9="","",IFERROR(SUMPRODUCT(($B$4:$AY$4=BF$4)*N($B9:$AY9))/SUMPRODUCT(($B$4:$AY$4=BF$4)*($B9:$AY9&lt;&gt;"")),""))</f>
        <v>0.675</v>
      </c>
      <c r="BG9" s="96" t="n">
        <f aca="false">IF($A9="","",IFERROR(SUMPRODUCT(($B$4:$AY$4=BG$4)*N($B9:$AY9))/SUMPRODUCT(($B$4:$AY$4=BG$4)*($B9:$AY9&lt;&gt;"")),""))</f>
        <v>0.75</v>
      </c>
      <c r="BH9" s="96" t="n">
        <f aca="false">IF($A9="","",IFERROR(SUMPRODUCT(($B$4:$AY$4=BH$4)*N($B9:$AY9))/SUMPRODUCT(($B$4:$AY$4=BH$4)*($B9:$AY9&lt;&gt;"")),""))</f>
        <v>0.75</v>
      </c>
      <c r="BI9" s="96" t="n">
        <f aca="false">IF($A9="","",IFERROR(SUMPRODUCT(($B$4:$AY$4=BI$4)*N($B9:$AY9))/SUMPRODUCT(($B$4:$AY$4=BI$4)*($B9:$AY9&lt;&gt;"")),""))</f>
        <v>0.65</v>
      </c>
      <c r="BJ9" s="96" t="n">
        <f aca="false">IF($A9="","",IFERROR(SUMPRODUCT(($B$4:$AY$4=BJ$4)*N($B9:$AY9))/SUMPRODUCT(($B$4:$AY$4=BJ$4)*($B9:$AY9&lt;&gt;"")),""))</f>
        <v>0.8</v>
      </c>
    </row>
    <row r="10" customFormat="false" ht="15" hidden="false" customHeight="true" outlineLevel="0" collapsed="false">
      <c r="A10" s="96" t="n">
        <f aca="false">IF(Saisie!B10="","",Saisie!B10)</f>
        <v>0.435</v>
      </c>
      <c r="B10" s="96" t="n">
        <f aca="false">IF(Saisie!D10="","",IF(Paramètres!$C$5="Lettres",IFERROR(IF(MATCH(Saisie!D10,Paramètres!$A$11:$A$16,0)&lt;=Paramètres!$C$6,INDEX(Paramètres!$E$11:$E$16,MATCH(Saisie!D10,Paramètres!$A$11:$A$16,0))/100,""),""),IFERROR(IF(OR(Saisie!D10&lt;0,Saisie!D10&gt;Paramètres!$C$7),"",Saisie!D10/Paramètres!$C$7),"")))</f>
        <v>0.3</v>
      </c>
      <c r="C10" s="96" t="n">
        <f aca="false">IF(Saisie!E10="","",IF(Paramètres!$C$5="Lettres",IFERROR(IF(MATCH(Saisie!E10,Paramètres!$A$11:$A$16,0)&lt;=Paramètres!$C$6,INDEX(Paramètres!$E$11:$E$16,MATCH(Saisie!E10,Paramètres!$A$11:$A$16,0))/100,""),""),IFERROR(IF(OR(Saisie!E10&lt;0,Saisie!E10&gt;Paramètres!$C$7),"",Saisie!E10/Paramètres!$C$7),"")))</f>
        <v>0.3</v>
      </c>
      <c r="D10" s="96" t="n">
        <f aca="false">IF(Saisie!F10="","",IF(Paramètres!$C$5="Lettres",IFERROR(IF(MATCH(Saisie!F10,Paramètres!$A$11:$A$16,0)&lt;=Paramètres!$C$6,INDEX(Paramètres!$E$11:$E$16,MATCH(Saisie!F10,Paramètres!$A$11:$A$16,0))/100,""),""),IFERROR(IF(OR(Saisie!F10&lt;0,Saisie!F10&gt;Paramètres!$C$7),"",Saisie!F10/Paramètres!$C$7),"")))</f>
        <v>0.35</v>
      </c>
      <c r="E10" s="96" t="n">
        <f aca="false">IF(Saisie!G10="","",IF(Paramètres!$C$5="Lettres",IFERROR(IF(MATCH(Saisie!G10,Paramètres!$A$11:$A$16,0)&lt;=Paramètres!$C$6,INDEX(Paramètres!$E$11:$E$16,MATCH(Saisie!G10,Paramètres!$A$11:$A$16,0))/100,""),""),IFERROR(IF(OR(Saisie!G10&lt;0,Saisie!G10&gt;Paramètres!$C$7),"",Saisie!G10/Paramètres!$C$7),"")))</f>
        <v>0.25</v>
      </c>
      <c r="F10" s="96" t="n">
        <f aca="false">IF(Saisie!H10="","",IF(Paramètres!$C$5="Lettres",IFERROR(IF(MATCH(Saisie!H10,Paramètres!$A$11:$A$16,0)&lt;=Paramètres!$C$6,INDEX(Paramètres!$E$11:$E$16,MATCH(Saisie!H10,Paramètres!$A$11:$A$16,0))/100,""),""),IFERROR(IF(OR(Saisie!H10&lt;0,Saisie!H10&gt;Paramètres!$C$7),"",Saisie!H10/Paramètres!$C$7),"")))</f>
        <v>0.5</v>
      </c>
      <c r="G10" s="96" t="n">
        <f aca="false">IF(Saisie!I10="","",IF(Paramètres!$C$5="Lettres",IFERROR(IF(MATCH(Saisie!I10,Paramètres!$A$11:$A$16,0)&lt;=Paramètres!$C$6,INDEX(Paramètres!$E$11:$E$16,MATCH(Saisie!I10,Paramètres!$A$11:$A$16,0))/100,""),""),IFERROR(IF(OR(Saisie!I10&lt;0,Saisie!I10&gt;Paramètres!$C$7),"",Saisie!I10/Paramètres!$C$7),"")))</f>
        <v>0.4</v>
      </c>
      <c r="H10" s="96" t="n">
        <f aca="false">IF(Saisie!J10="","",IF(Paramètres!$C$5="Lettres",IFERROR(IF(MATCH(Saisie!J10,Paramètres!$A$11:$A$16,0)&lt;=Paramètres!$C$6,INDEX(Paramètres!$E$11:$E$16,MATCH(Saisie!J10,Paramètres!$A$11:$A$16,0))/100,""),""),IFERROR(IF(OR(Saisie!J10&lt;0,Saisie!J10&gt;Paramètres!$C$7),"",Saisie!J10/Paramètres!$C$7),"")))</f>
        <v>0.35</v>
      </c>
      <c r="I10" s="96" t="n">
        <f aca="false">IF(Saisie!K10="","",IF(Paramètres!$C$5="Lettres",IFERROR(IF(MATCH(Saisie!K10,Paramètres!$A$11:$A$16,0)&lt;=Paramètres!$C$6,INDEX(Paramètres!$E$11:$E$16,MATCH(Saisie!K10,Paramètres!$A$11:$A$16,0))/100,""),""),IFERROR(IF(OR(Saisie!K10&lt;0,Saisie!K10&gt;Paramètres!$C$7),"",Saisie!K10/Paramètres!$C$7),"")))</f>
        <v>0.35</v>
      </c>
      <c r="J10" s="96" t="n">
        <f aca="false">IF(Saisie!L10="","",IF(Paramètres!$C$5="Lettres",IFERROR(IF(MATCH(Saisie!L10,Paramètres!$A$11:$A$16,0)&lt;=Paramètres!$C$6,INDEX(Paramètres!$E$11:$E$16,MATCH(Saisie!L10,Paramètres!$A$11:$A$16,0))/100,""),""),IFERROR(IF(OR(Saisie!L10&lt;0,Saisie!L10&gt;Paramètres!$C$7),"",Saisie!L10/Paramètres!$C$7),"")))</f>
        <v>0.4</v>
      </c>
      <c r="K10" s="96" t="n">
        <f aca="false">IF(Saisie!M10="","",IF(Paramètres!$C$5="Lettres",IFERROR(IF(MATCH(Saisie!M10,Paramètres!$A$11:$A$16,0)&lt;=Paramètres!$C$6,INDEX(Paramètres!$E$11:$E$16,MATCH(Saisie!M10,Paramètres!$A$11:$A$16,0))/100,""),""),IFERROR(IF(OR(Saisie!M10&lt;0,Saisie!M10&gt;Paramètres!$C$7),"",Saisie!M10/Paramètres!$C$7),"")))</f>
        <v>0.4</v>
      </c>
      <c r="L10" s="96" t="n">
        <f aca="false">IF(Saisie!N10="","",IF(Paramètres!$C$5="Lettres",IFERROR(IF(MATCH(Saisie!N10,Paramètres!$A$11:$A$16,0)&lt;=Paramètres!$C$6,INDEX(Paramètres!$E$11:$E$16,MATCH(Saisie!N10,Paramètres!$A$11:$A$16,0))/100,""),""),IFERROR(IF(OR(Saisie!N10&lt;0,Saisie!N10&gt;Paramètres!$C$7),"",Saisie!N10/Paramètres!$C$7),"")))</f>
        <v>0.55</v>
      </c>
      <c r="M10" s="96" t="n">
        <f aca="false">IF(Saisie!O10="","",IF(Paramètres!$C$5="Lettres",IFERROR(IF(MATCH(Saisie!O10,Paramètres!$A$11:$A$16,0)&lt;=Paramètres!$C$6,INDEX(Paramètres!$E$11:$E$16,MATCH(Saisie!O10,Paramètres!$A$11:$A$16,0))/100,""),""),IFERROR(IF(OR(Saisie!O10&lt;0,Saisie!O10&gt;Paramètres!$C$7),"",Saisie!O10/Paramètres!$C$7),"")))</f>
        <v>0.55</v>
      </c>
      <c r="N10" s="96" t="n">
        <f aca="false">IF(Saisie!P10="","",IF(Paramètres!$C$5="Lettres",IFERROR(IF(MATCH(Saisie!P10,Paramètres!$A$11:$A$16,0)&lt;=Paramètres!$C$6,INDEX(Paramètres!$E$11:$E$16,MATCH(Saisie!P10,Paramètres!$A$11:$A$16,0))/100,""),""),IFERROR(IF(OR(Saisie!P10&lt;0,Saisie!P10&gt;Paramètres!$C$7),"",Saisie!P10/Paramètres!$C$7),"")))</f>
        <v>0.35</v>
      </c>
      <c r="O10" s="96" t="n">
        <f aca="false">IF(Saisie!Q10="","",IF(Paramètres!$C$5="Lettres",IFERROR(IF(MATCH(Saisie!Q10,Paramètres!$A$11:$A$16,0)&lt;=Paramètres!$C$6,INDEX(Paramètres!$E$11:$E$16,MATCH(Saisie!Q10,Paramètres!$A$11:$A$16,0))/100,""),""),IFERROR(IF(OR(Saisie!Q10&lt;0,Saisie!Q10&gt;Paramètres!$C$7),"",Saisie!Q10/Paramètres!$C$7),"")))</f>
        <v>0.65</v>
      </c>
      <c r="P10" s="96" t="n">
        <f aca="false">IF(Saisie!R10="","",IF(Paramètres!$C$5="Lettres",IFERROR(IF(MATCH(Saisie!R10,Paramètres!$A$11:$A$16,0)&lt;=Paramètres!$C$6,INDEX(Paramètres!$E$11:$E$16,MATCH(Saisie!R10,Paramètres!$A$11:$A$16,0))/100,""),""),IFERROR(IF(OR(Saisie!R10&lt;0,Saisie!R10&gt;Paramètres!$C$7),"",Saisie!R10/Paramètres!$C$7),"")))</f>
        <v>0.45</v>
      </c>
      <c r="Q10" s="96" t="n">
        <f aca="false">IF(Saisie!S10="","",IF(Paramètres!$C$5="Lettres",IFERROR(IF(MATCH(Saisie!S10,Paramètres!$A$11:$A$16,0)&lt;=Paramètres!$C$6,INDEX(Paramètres!$E$11:$E$16,MATCH(Saisie!S10,Paramètres!$A$11:$A$16,0))/100,""),""),IFERROR(IF(OR(Saisie!S10&lt;0,Saisie!S10&gt;Paramètres!$C$7),"",Saisie!S10/Paramètres!$C$7),"")))</f>
        <v>0.3</v>
      </c>
      <c r="R10" s="96" t="n">
        <f aca="false">IF(Saisie!T10="","",IF(Paramètres!$C$5="Lettres",IFERROR(IF(MATCH(Saisie!T10,Paramètres!$A$11:$A$16,0)&lt;=Paramètres!$C$6,INDEX(Paramètres!$E$11:$E$16,MATCH(Saisie!T10,Paramètres!$A$11:$A$16,0))/100,""),""),IFERROR(IF(OR(Saisie!T10&lt;0,Saisie!T10&gt;Paramètres!$C$7),"",Saisie!T10/Paramètres!$C$7),"")))</f>
        <v>0.75</v>
      </c>
      <c r="S10" s="96" t="n">
        <f aca="false">IF(Saisie!U10="","",IF(Paramètres!$C$5="Lettres",IFERROR(IF(MATCH(Saisie!U10,Paramètres!$A$11:$A$16,0)&lt;=Paramètres!$C$6,INDEX(Paramètres!$E$11:$E$16,MATCH(Saisie!U10,Paramètres!$A$11:$A$16,0))/100,""),""),IFERROR(IF(OR(Saisie!U10&lt;0,Saisie!U10&gt;Paramètres!$C$7),"",Saisie!U10/Paramètres!$C$7),"")))</f>
        <v>0.55</v>
      </c>
      <c r="T10" s="96" t="n">
        <f aca="false">IF(Saisie!V10="","",IF(Paramètres!$C$5="Lettres",IFERROR(IF(MATCH(Saisie!V10,Paramètres!$A$11:$A$16,0)&lt;=Paramètres!$C$6,INDEX(Paramètres!$E$11:$E$16,MATCH(Saisie!V10,Paramètres!$A$11:$A$16,0))/100,""),""),IFERROR(IF(OR(Saisie!V10&lt;0,Saisie!V10&gt;Paramètres!$C$7),"",Saisie!V10/Paramètres!$C$7),"")))</f>
        <v>0.45</v>
      </c>
      <c r="U10" s="96" t="n">
        <f aca="false">IF(Saisie!W10="","",IF(Paramètres!$C$5="Lettres",IFERROR(IF(MATCH(Saisie!W10,Paramètres!$A$11:$A$16,0)&lt;=Paramètres!$C$6,INDEX(Paramètres!$E$11:$E$16,MATCH(Saisie!W10,Paramètres!$A$11:$A$16,0))/100,""),""),IFERROR(IF(OR(Saisie!W10&lt;0,Saisie!W10&gt;Paramètres!$C$7),"",Saisie!W10/Paramètres!$C$7),"")))</f>
        <v>0.5</v>
      </c>
      <c r="V10" s="96" t="str">
        <f aca="false">IF(Saisie!X10="","",IF(Paramètres!$C$5="Lettres",IFERROR(IF(MATCH(Saisie!X10,Paramètres!$A$11:$A$16,0)&lt;=Paramètres!$C$6,INDEX(Paramètres!$E$11:$E$16,MATCH(Saisie!X10,Paramètres!$A$11:$A$16,0))/100,""),""),IFERROR(IF(OR(Saisie!X10&lt;0,Saisie!X10&gt;Paramètres!$C$7),"",Saisie!X10/Paramètres!$C$7),"")))</f>
        <v/>
      </c>
      <c r="W10" s="96" t="str">
        <f aca="false">IF(Saisie!Y10="","",IF(Paramètres!$C$5="Lettres",IFERROR(IF(MATCH(Saisie!Y10,Paramètres!$A$11:$A$16,0)&lt;=Paramètres!$C$6,INDEX(Paramètres!$E$11:$E$16,MATCH(Saisie!Y10,Paramètres!$A$11:$A$16,0))/100,""),""),IFERROR(IF(OR(Saisie!Y10&lt;0,Saisie!Y10&gt;Paramètres!$C$7),"",Saisie!Y10/Paramètres!$C$7),"")))</f>
        <v/>
      </c>
      <c r="X10" s="96" t="str">
        <f aca="false">IF(Saisie!Z10="","",IF(Paramètres!$C$5="Lettres",IFERROR(IF(MATCH(Saisie!Z10,Paramètres!$A$11:$A$16,0)&lt;=Paramètres!$C$6,INDEX(Paramètres!$E$11:$E$16,MATCH(Saisie!Z10,Paramètres!$A$11:$A$16,0))/100,""),""),IFERROR(IF(OR(Saisie!Z10&lt;0,Saisie!Z10&gt;Paramètres!$C$7),"",Saisie!Z10/Paramètres!$C$7),"")))</f>
        <v/>
      </c>
      <c r="Y10" s="96" t="str">
        <f aca="false">IF(Saisie!AA10="","",IF(Paramètres!$C$5="Lettres",IFERROR(IF(MATCH(Saisie!AA10,Paramètres!$A$11:$A$16,0)&lt;=Paramètres!$C$6,INDEX(Paramètres!$E$11:$E$16,MATCH(Saisie!AA10,Paramètres!$A$11:$A$16,0))/100,""),""),IFERROR(IF(OR(Saisie!AA10&lt;0,Saisie!AA10&gt;Paramètres!$C$7),"",Saisie!AA10/Paramètres!$C$7),"")))</f>
        <v/>
      </c>
      <c r="Z10" s="96" t="str">
        <f aca="false">IF(Saisie!AB10="","",IF(Paramètres!$C$5="Lettres",IFERROR(IF(MATCH(Saisie!AB10,Paramètres!$A$11:$A$16,0)&lt;=Paramètres!$C$6,INDEX(Paramètres!$E$11:$E$16,MATCH(Saisie!AB10,Paramètres!$A$11:$A$16,0))/100,""),""),IFERROR(IF(OR(Saisie!AB10&lt;0,Saisie!AB10&gt;Paramètres!$C$7),"",Saisie!AB10/Paramètres!$C$7),"")))</f>
        <v/>
      </c>
      <c r="AA10" s="96" t="str">
        <f aca="false">IF(Saisie!AC10="","",IF(Paramètres!$C$5="Lettres",IFERROR(IF(MATCH(Saisie!AC10,Paramètres!$A$11:$A$16,0)&lt;=Paramètres!$C$6,INDEX(Paramètres!$E$11:$E$16,MATCH(Saisie!AC10,Paramètres!$A$11:$A$16,0))/100,""),""),IFERROR(IF(OR(Saisie!AC10&lt;0,Saisie!AC10&gt;Paramètres!$C$7),"",Saisie!AC10/Paramètres!$C$7),"")))</f>
        <v/>
      </c>
      <c r="AB10" s="96" t="str">
        <f aca="false">IF(Saisie!AD10="","",IF(Paramètres!$C$5="Lettres",IFERROR(IF(MATCH(Saisie!AD10,Paramètres!$A$11:$A$16,0)&lt;=Paramètres!$C$6,INDEX(Paramètres!$E$11:$E$16,MATCH(Saisie!AD10,Paramètres!$A$11:$A$16,0))/100,""),""),IFERROR(IF(OR(Saisie!AD10&lt;0,Saisie!AD10&gt;Paramètres!$C$7),"",Saisie!AD10/Paramètres!$C$7),"")))</f>
        <v/>
      </c>
      <c r="AC10" s="96" t="str">
        <f aca="false">IF(Saisie!AE10="","",IF(Paramètres!$C$5="Lettres",IFERROR(IF(MATCH(Saisie!AE10,Paramètres!$A$11:$A$16,0)&lt;=Paramètres!$C$6,INDEX(Paramètres!$E$11:$E$16,MATCH(Saisie!AE10,Paramètres!$A$11:$A$16,0))/100,""),""),IFERROR(IF(OR(Saisie!AE10&lt;0,Saisie!AE10&gt;Paramètres!$C$7),"",Saisie!AE10/Paramètres!$C$7),"")))</f>
        <v/>
      </c>
      <c r="AD10" s="96" t="str">
        <f aca="false">IF(Saisie!AF10="","",IF(Paramètres!$C$5="Lettres",IFERROR(IF(MATCH(Saisie!AF10,Paramètres!$A$11:$A$16,0)&lt;=Paramètres!$C$6,INDEX(Paramètres!$E$11:$E$16,MATCH(Saisie!AF10,Paramètres!$A$11:$A$16,0))/100,""),""),IFERROR(IF(OR(Saisie!AF10&lt;0,Saisie!AF10&gt;Paramètres!$C$7),"",Saisie!AF10/Paramètres!$C$7),"")))</f>
        <v/>
      </c>
      <c r="AE10" s="96" t="str">
        <f aca="false">IF(Saisie!AG10="","",IF(Paramètres!$C$5="Lettres",IFERROR(IF(MATCH(Saisie!AG10,Paramètres!$A$11:$A$16,0)&lt;=Paramètres!$C$6,INDEX(Paramètres!$E$11:$E$16,MATCH(Saisie!AG10,Paramètres!$A$11:$A$16,0))/100,""),""),IFERROR(IF(OR(Saisie!AG10&lt;0,Saisie!AG10&gt;Paramètres!$C$7),"",Saisie!AG10/Paramètres!$C$7),"")))</f>
        <v/>
      </c>
      <c r="AF10" s="96" t="str">
        <f aca="false">IF(Saisie!AH10="","",IF(Paramètres!$C$5="Lettres",IFERROR(IF(MATCH(Saisie!AH10,Paramètres!$A$11:$A$16,0)&lt;=Paramètres!$C$6,INDEX(Paramètres!$E$11:$E$16,MATCH(Saisie!AH10,Paramètres!$A$11:$A$16,0))/100,""),""),IFERROR(IF(OR(Saisie!AH10&lt;0,Saisie!AH10&gt;Paramètres!$C$7),"",Saisie!AH10/Paramètres!$C$7),"")))</f>
        <v/>
      </c>
      <c r="AG10" s="96" t="str">
        <f aca="false">IF(Saisie!AI10="","",IF(Paramètres!$C$5="Lettres",IFERROR(IF(MATCH(Saisie!AI10,Paramètres!$A$11:$A$16,0)&lt;=Paramètres!$C$6,INDEX(Paramètres!$E$11:$E$16,MATCH(Saisie!AI10,Paramètres!$A$11:$A$16,0))/100,""),""),IFERROR(IF(OR(Saisie!AI10&lt;0,Saisie!AI10&gt;Paramètres!$C$7),"",Saisie!AI10/Paramètres!$C$7),"")))</f>
        <v/>
      </c>
      <c r="AH10" s="96" t="str">
        <f aca="false">IF(Saisie!AJ10="","",IF(Paramètres!$C$5="Lettres",IFERROR(IF(MATCH(Saisie!AJ10,Paramètres!$A$11:$A$16,0)&lt;=Paramètres!$C$6,INDEX(Paramètres!$E$11:$E$16,MATCH(Saisie!AJ10,Paramètres!$A$11:$A$16,0))/100,""),""),IFERROR(IF(OR(Saisie!AJ10&lt;0,Saisie!AJ10&gt;Paramètres!$C$7),"",Saisie!AJ10/Paramètres!$C$7),"")))</f>
        <v/>
      </c>
      <c r="AI10" s="96" t="str">
        <f aca="false">IF(Saisie!AK10="","",IF(Paramètres!$C$5="Lettres",IFERROR(IF(MATCH(Saisie!AK10,Paramètres!$A$11:$A$16,0)&lt;=Paramètres!$C$6,INDEX(Paramètres!$E$11:$E$16,MATCH(Saisie!AK10,Paramètres!$A$11:$A$16,0))/100,""),""),IFERROR(IF(OR(Saisie!AK10&lt;0,Saisie!AK10&gt;Paramètres!$C$7),"",Saisie!AK10/Paramètres!$C$7),"")))</f>
        <v/>
      </c>
      <c r="AJ10" s="96" t="str">
        <f aca="false">IF(Saisie!AL10="","",IF(Paramètres!$C$5="Lettres",IFERROR(IF(MATCH(Saisie!AL10,Paramètres!$A$11:$A$16,0)&lt;=Paramètres!$C$6,INDEX(Paramètres!$E$11:$E$16,MATCH(Saisie!AL10,Paramètres!$A$11:$A$16,0))/100,""),""),IFERROR(IF(OR(Saisie!AL10&lt;0,Saisie!AL10&gt;Paramètres!$C$7),"",Saisie!AL10/Paramètres!$C$7),"")))</f>
        <v/>
      </c>
      <c r="AK10" s="96" t="str">
        <f aca="false">IF(Saisie!AM10="","",IF(Paramètres!$C$5="Lettres",IFERROR(IF(MATCH(Saisie!AM10,Paramètres!$A$11:$A$16,0)&lt;=Paramètres!$C$6,INDEX(Paramètres!$E$11:$E$16,MATCH(Saisie!AM10,Paramètres!$A$11:$A$16,0))/100,""),""),IFERROR(IF(OR(Saisie!AM10&lt;0,Saisie!AM10&gt;Paramètres!$C$7),"",Saisie!AM10/Paramètres!$C$7),"")))</f>
        <v/>
      </c>
      <c r="AL10" s="96" t="str">
        <f aca="false">IF(Saisie!AN10="","",IF(Paramètres!$C$5="Lettres",IFERROR(IF(MATCH(Saisie!AN10,Paramètres!$A$11:$A$16,0)&lt;=Paramètres!$C$6,INDEX(Paramètres!$E$11:$E$16,MATCH(Saisie!AN10,Paramètres!$A$11:$A$16,0))/100,""),""),IFERROR(IF(OR(Saisie!AN10&lt;0,Saisie!AN10&gt;Paramètres!$C$7),"",Saisie!AN10/Paramètres!$C$7),"")))</f>
        <v/>
      </c>
      <c r="AM10" s="96" t="str">
        <f aca="false">IF(Saisie!AO10="","",IF(Paramètres!$C$5="Lettres",IFERROR(IF(MATCH(Saisie!AO10,Paramètres!$A$11:$A$16,0)&lt;=Paramètres!$C$6,INDEX(Paramètres!$E$11:$E$16,MATCH(Saisie!AO10,Paramètres!$A$11:$A$16,0))/100,""),""),IFERROR(IF(OR(Saisie!AO10&lt;0,Saisie!AO10&gt;Paramètres!$C$7),"",Saisie!AO10/Paramètres!$C$7),"")))</f>
        <v/>
      </c>
      <c r="AN10" s="96" t="str">
        <f aca="false">IF(Saisie!AP10="","",IF(Paramètres!$C$5="Lettres",IFERROR(IF(MATCH(Saisie!AP10,Paramètres!$A$11:$A$16,0)&lt;=Paramètres!$C$6,INDEX(Paramètres!$E$11:$E$16,MATCH(Saisie!AP10,Paramètres!$A$11:$A$16,0))/100,""),""),IFERROR(IF(OR(Saisie!AP10&lt;0,Saisie!AP10&gt;Paramètres!$C$7),"",Saisie!AP10/Paramètres!$C$7),"")))</f>
        <v/>
      </c>
      <c r="AO10" s="96" t="str">
        <f aca="false">IF(Saisie!AQ10="","",IF(Paramètres!$C$5="Lettres",IFERROR(IF(MATCH(Saisie!AQ10,Paramètres!$A$11:$A$16,0)&lt;=Paramètres!$C$6,INDEX(Paramètres!$E$11:$E$16,MATCH(Saisie!AQ10,Paramètres!$A$11:$A$16,0))/100,""),""),IFERROR(IF(OR(Saisie!AQ10&lt;0,Saisie!AQ10&gt;Paramètres!$C$7),"",Saisie!AQ10/Paramètres!$C$7),"")))</f>
        <v/>
      </c>
      <c r="AP10" s="96" t="str">
        <f aca="false">IF(Saisie!AR10="","",IF(Paramètres!$C$5="Lettres",IFERROR(IF(MATCH(Saisie!AR10,Paramètres!$A$11:$A$16,0)&lt;=Paramètres!$C$6,INDEX(Paramètres!$E$11:$E$16,MATCH(Saisie!AR10,Paramètres!$A$11:$A$16,0))/100,""),""),IFERROR(IF(OR(Saisie!AR10&lt;0,Saisie!AR10&gt;Paramètres!$C$7),"",Saisie!AR10/Paramètres!$C$7),"")))</f>
        <v/>
      </c>
      <c r="AQ10" s="96" t="str">
        <f aca="false">IF(Saisie!AS10="","",IF(Paramètres!$C$5="Lettres",IFERROR(IF(MATCH(Saisie!AS10,Paramètres!$A$11:$A$16,0)&lt;=Paramètres!$C$6,INDEX(Paramètres!$E$11:$E$16,MATCH(Saisie!AS10,Paramètres!$A$11:$A$16,0))/100,""),""),IFERROR(IF(OR(Saisie!AS10&lt;0,Saisie!AS10&gt;Paramètres!$C$7),"",Saisie!AS10/Paramètres!$C$7),"")))</f>
        <v/>
      </c>
      <c r="AR10" s="96" t="str">
        <f aca="false">IF(Saisie!AT10="","",IF(Paramètres!$C$5="Lettres",IFERROR(IF(MATCH(Saisie!AT10,Paramètres!$A$11:$A$16,0)&lt;=Paramètres!$C$6,INDEX(Paramètres!$E$11:$E$16,MATCH(Saisie!AT10,Paramètres!$A$11:$A$16,0))/100,""),""),IFERROR(IF(OR(Saisie!AT10&lt;0,Saisie!AT10&gt;Paramètres!$C$7),"",Saisie!AT10/Paramètres!$C$7),"")))</f>
        <v/>
      </c>
      <c r="AS10" s="96" t="str">
        <f aca="false">IF(Saisie!AU10="","",IF(Paramètres!$C$5="Lettres",IFERROR(IF(MATCH(Saisie!AU10,Paramètres!$A$11:$A$16,0)&lt;=Paramètres!$C$6,INDEX(Paramètres!$E$11:$E$16,MATCH(Saisie!AU10,Paramètres!$A$11:$A$16,0))/100,""),""),IFERROR(IF(OR(Saisie!AU10&lt;0,Saisie!AU10&gt;Paramètres!$C$7),"",Saisie!AU10/Paramètres!$C$7),"")))</f>
        <v/>
      </c>
      <c r="AT10" s="96" t="str">
        <f aca="false">IF(Saisie!AV10="","",IF(Paramètres!$C$5="Lettres",IFERROR(IF(MATCH(Saisie!AV10,Paramètres!$A$11:$A$16,0)&lt;=Paramètres!$C$6,INDEX(Paramètres!$E$11:$E$16,MATCH(Saisie!AV10,Paramètres!$A$11:$A$16,0))/100,""),""),IFERROR(IF(OR(Saisie!AV10&lt;0,Saisie!AV10&gt;Paramètres!$C$7),"",Saisie!AV10/Paramètres!$C$7),"")))</f>
        <v/>
      </c>
      <c r="AU10" s="96" t="str">
        <f aca="false">IF(Saisie!AW10="","",IF(Paramètres!$C$5="Lettres",IFERROR(IF(MATCH(Saisie!AW10,Paramètres!$A$11:$A$16,0)&lt;=Paramètres!$C$6,INDEX(Paramètres!$E$11:$E$16,MATCH(Saisie!AW10,Paramètres!$A$11:$A$16,0))/100,""),""),IFERROR(IF(OR(Saisie!AW10&lt;0,Saisie!AW10&gt;Paramètres!$C$7),"",Saisie!AW10/Paramètres!$C$7),"")))</f>
        <v/>
      </c>
      <c r="AV10" s="96" t="str">
        <f aca="false">IF(Saisie!AX10="","",IF(Paramètres!$C$5="Lettres",IFERROR(IF(MATCH(Saisie!AX10,Paramètres!$A$11:$A$16,0)&lt;=Paramètres!$C$6,INDEX(Paramètres!$E$11:$E$16,MATCH(Saisie!AX10,Paramètres!$A$11:$A$16,0))/100,""),""),IFERROR(IF(OR(Saisie!AX10&lt;0,Saisie!AX10&gt;Paramètres!$C$7),"",Saisie!AX10/Paramètres!$C$7),"")))</f>
        <v/>
      </c>
      <c r="AW10" s="96" t="str">
        <f aca="false">IF(Saisie!AY10="","",IF(Paramètres!$C$5="Lettres",IFERROR(IF(MATCH(Saisie!AY10,Paramètres!$A$11:$A$16,0)&lt;=Paramètres!$C$6,INDEX(Paramètres!$E$11:$E$16,MATCH(Saisie!AY10,Paramètres!$A$11:$A$16,0))/100,""),""),IFERROR(IF(OR(Saisie!AY10&lt;0,Saisie!AY10&gt;Paramètres!$C$7),"",Saisie!AY10/Paramètres!$C$7),"")))</f>
        <v/>
      </c>
      <c r="AX10" s="96" t="str">
        <f aca="false">IF(Saisie!AZ10="","",IF(Paramètres!$C$5="Lettres",IFERROR(IF(MATCH(Saisie!AZ10,Paramètres!$A$11:$A$16,0)&lt;=Paramètres!$C$6,INDEX(Paramètres!$E$11:$E$16,MATCH(Saisie!AZ10,Paramètres!$A$11:$A$16,0))/100,""),""),IFERROR(IF(OR(Saisie!AZ10&lt;0,Saisie!AZ10&gt;Paramètres!$C$7),"",Saisie!AZ10/Paramètres!$C$7),"")))</f>
        <v/>
      </c>
      <c r="AY10" s="96" t="str">
        <f aca="false">IF(Saisie!BA10="","",IF(Paramètres!$C$5="Lettres",IFERROR(IF(MATCH(Saisie!BA10,Paramètres!$A$11:$A$16,0)&lt;=Paramètres!$C$6,INDEX(Paramètres!$E$11:$E$16,MATCH(Saisie!BA10,Paramètres!$A$11:$A$16,0))/100,""),""),IFERROR(IF(OR(Saisie!BA10&lt;0,Saisie!BA10&gt;Paramètres!$C$7),"",Saisie!BA10/Paramètres!$C$7),"")))</f>
        <v/>
      </c>
      <c r="AZ10" s="4"/>
      <c r="BA10" s="96" t="n">
        <f aca="false">IF($A10="","",IFERROR(SUMPRODUCT(($B$4:$AY$4=BA$4)*N($B10:$AY10))/SUMPRODUCT(($B$4:$AY$4=BA$4)*($B10:$AY10&lt;&gt;"")),""))</f>
        <v>0.3</v>
      </c>
      <c r="BB10" s="96" t="n">
        <f aca="false">IF($A10="","",IFERROR(SUMPRODUCT(($B$4:$AY$4=BB$4)*N($B10:$AY10))/SUMPRODUCT(($B$4:$AY$4=BB$4)*($B10:$AY10&lt;&gt;"")),""))</f>
        <v>0.4</v>
      </c>
      <c r="BC10" s="96" t="n">
        <f aca="false">IF($A10="","",IFERROR(SUMPRODUCT(($B$4:$AY$4=BC$4)*N($B10:$AY10))/SUMPRODUCT(($B$4:$AY$4=BC$4)*($B10:$AY10&lt;&gt;"")),""))</f>
        <v>0.55</v>
      </c>
      <c r="BD10" s="96" t="n">
        <f aca="false">IF($A10="","",IFERROR(SUMPRODUCT(($B$4:$AY$4=BD$4)*N($B10:$AY10))/SUMPRODUCT(($B$4:$AY$4=BD$4)*($B10:$AY10&lt;&gt;"")),""))</f>
        <v>0.35</v>
      </c>
      <c r="BE10" s="96" t="n">
        <f aca="false">IF($A10="","",IFERROR(SUMPRODUCT(($B$4:$AY$4=BE$4)*N($B10:$AY10))/SUMPRODUCT(($B$4:$AY$4=BE$4)*($B10:$AY10&lt;&gt;"")),""))</f>
        <v>0.65</v>
      </c>
      <c r="BF10" s="96" t="n">
        <f aca="false">IF($A10="","",IFERROR(SUMPRODUCT(($B$4:$AY$4=BF$4)*N($B10:$AY10))/SUMPRODUCT(($B$4:$AY$4=BF$4)*($B10:$AY10&lt;&gt;"")),""))</f>
        <v>0.375</v>
      </c>
      <c r="BG10" s="96" t="n">
        <f aca="false">IF($A10="","",IFERROR(SUMPRODUCT(($B$4:$AY$4=BG$4)*N($B10:$AY10))/SUMPRODUCT(($B$4:$AY$4=BG$4)*($B10:$AY10&lt;&gt;"")),""))</f>
        <v>0.75</v>
      </c>
      <c r="BH10" s="96" t="n">
        <f aca="false">IF($A10="","",IFERROR(SUMPRODUCT(($B$4:$AY$4=BH$4)*N($B10:$AY10))/SUMPRODUCT(($B$4:$AY$4=BH$4)*($B10:$AY10&lt;&gt;"")),""))</f>
        <v>0.55</v>
      </c>
      <c r="BI10" s="96" t="n">
        <f aca="false">IF($A10="","",IFERROR(SUMPRODUCT(($B$4:$AY$4=BI$4)*N($B10:$AY10))/SUMPRODUCT(($B$4:$AY$4=BI$4)*($B10:$AY10&lt;&gt;"")),""))</f>
        <v>0.45</v>
      </c>
      <c r="BJ10" s="96" t="n">
        <f aca="false">IF($A10="","",IFERROR(SUMPRODUCT(($B$4:$AY$4=BJ$4)*N($B10:$AY10))/SUMPRODUCT(($B$4:$AY$4=BJ$4)*($B10:$AY10&lt;&gt;"")),""))</f>
        <v>0.5</v>
      </c>
    </row>
    <row r="11" customFormat="false" ht="15" hidden="false" customHeight="true" outlineLevel="0" collapsed="false">
      <c r="A11" s="96" t="n">
        <f aca="false">IF(Saisie!B11="","",Saisie!B11)</f>
        <v>0.7</v>
      </c>
      <c r="B11" s="96" t="n">
        <f aca="false">IF(Saisie!D11="","",IF(Paramètres!$C$5="Lettres",IFERROR(IF(MATCH(Saisie!D11,Paramètres!$A$11:$A$16,0)&lt;=Paramètres!$C$6,INDEX(Paramètres!$E$11:$E$16,MATCH(Saisie!D11,Paramètres!$A$11:$A$16,0))/100,""),""),IFERROR(IF(OR(Saisie!D11&lt;0,Saisie!D11&gt;Paramètres!$C$7),"",Saisie!D11/Paramètres!$C$7),"")))</f>
        <v>0.7</v>
      </c>
      <c r="C11" s="96" t="n">
        <f aca="false">IF(Saisie!E11="","",IF(Paramètres!$C$5="Lettres",IFERROR(IF(MATCH(Saisie!E11,Paramètres!$A$11:$A$16,0)&lt;=Paramètres!$C$6,INDEX(Paramètres!$E$11:$E$16,MATCH(Saisie!E11,Paramètres!$A$11:$A$16,0))/100,""),""),IFERROR(IF(OR(Saisie!E11&lt;0,Saisie!E11&gt;Paramètres!$C$7),"",Saisie!E11/Paramètres!$C$7),"")))</f>
        <v>0.7</v>
      </c>
      <c r="D11" s="96" t="n">
        <f aca="false">IF(Saisie!F11="","",IF(Paramètres!$C$5="Lettres",IFERROR(IF(MATCH(Saisie!F11,Paramètres!$A$11:$A$16,0)&lt;=Paramètres!$C$6,INDEX(Paramètres!$E$11:$E$16,MATCH(Saisie!F11,Paramètres!$A$11:$A$16,0))/100,""),""),IFERROR(IF(OR(Saisie!F11&lt;0,Saisie!F11&gt;Paramètres!$C$7),"",Saisie!F11/Paramètres!$C$7),"")))</f>
        <v>0.75</v>
      </c>
      <c r="E11" s="96" t="n">
        <f aca="false">IF(Saisie!G11="","",IF(Paramètres!$C$5="Lettres",IFERROR(IF(MATCH(Saisie!G11,Paramètres!$A$11:$A$16,0)&lt;=Paramètres!$C$6,INDEX(Paramètres!$E$11:$E$16,MATCH(Saisie!G11,Paramètres!$A$11:$A$16,0))/100,""),""),IFERROR(IF(OR(Saisie!G11&lt;0,Saisie!G11&gt;Paramètres!$C$7),"",Saisie!G11/Paramètres!$C$7),"")))</f>
        <v>0.65</v>
      </c>
      <c r="F11" s="96" t="n">
        <f aca="false">IF(Saisie!H11="","",IF(Paramètres!$C$5="Lettres",IFERROR(IF(MATCH(Saisie!H11,Paramètres!$A$11:$A$16,0)&lt;=Paramètres!$C$6,INDEX(Paramètres!$E$11:$E$16,MATCH(Saisie!H11,Paramètres!$A$11:$A$16,0))/100,""),""),IFERROR(IF(OR(Saisie!H11&lt;0,Saisie!H11&gt;Paramètres!$C$7),"",Saisie!H11/Paramètres!$C$7),"")))</f>
        <v>0.65</v>
      </c>
      <c r="G11" s="96" t="n">
        <f aca="false">IF(Saisie!I11="","",IF(Paramètres!$C$5="Lettres",IFERROR(IF(MATCH(Saisie!I11,Paramètres!$A$11:$A$16,0)&lt;=Paramètres!$C$6,INDEX(Paramètres!$E$11:$E$16,MATCH(Saisie!I11,Paramètres!$A$11:$A$16,0))/100,""),""),IFERROR(IF(OR(Saisie!I11&lt;0,Saisie!I11&gt;Paramètres!$C$7),"",Saisie!I11/Paramètres!$C$7),"")))</f>
        <v>0.55</v>
      </c>
      <c r="H11" s="96" t="n">
        <f aca="false">IF(Saisie!J11="","",IF(Paramètres!$C$5="Lettres",IFERROR(IF(MATCH(Saisie!J11,Paramètres!$A$11:$A$16,0)&lt;=Paramètres!$C$6,INDEX(Paramètres!$E$11:$E$16,MATCH(Saisie!J11,Paramètres!$A$11:$A$16,0))/100,""),""),IFERROR(IF(OR(Saisie!J11&lt;0,Saisie!J11&gt;Paramètres!$C$7),"",Saisie!J11/Paramètres!$C$7),"")))</f>
        <v>0.5</v>
      </c>
      <c r="I11" s="96" t="n">
        <f aca="false">IF(Saisie!K11="","",IF(Paramètres!$C$5="Lettres",IFERROR(IF(MATCH(Saisie!K11,Paramètres!$A$11:$A$16,0)&lt;=Paramètres!$C$6,INDEX(Paramètres!$E$11:$E$16,MATCH(Saisie!K11,Paramètres!$A$11:$A$16,0))/100,""),""),IFERROR(IF(OR(Saisie!K11&lt;0,Saisie!K11&gt;Paramètres!$C$7),"",Saisie!K11/Paramètres!$C$7),"")))</f>
        <v>0.5</v>
      </c>
      <c r="J11" s="96" t="n">
        <f aca="false">IF(Saisie!L11="","",IF(Paramètres!$C$5="Lettres",IFERROR(IF(MATCH(Saisie!L11,Paramètres!$A$11:$A$16,0)&lt;=Paramètres!$C$6,INDEX(Paramètres!$E$11:$E$16,MATCH(Saisie!L11,Paramètres!$A$11:$A$16,0))/100,""),""),IFERROR(IF(OR(Saisie!L11&lt;0,Saisie!L11&gt;Paramètres!$C$7),"",Saisie!L11/Paramètres!$C$7),"")))</f>
        <v>0.55</v>
      </c>
      <c r="K11" s="96" t="n">
        <f aca="false">IF(Saisie!M11="","",IF(Paramètres!$C$5="Lettres",IFERROR(IF(MATCH(Saisie!M11,Paramètres!$A$11:$A$16,0)&lt;=Paramètres!$C$6,INDEX(Paramètres!$E$11:$E$16,MATCH(Saisie!M11,Paramètres!$A$11:$A$16,0))/100,""),""),IFERROR(IF(OR(Saisie!M11&lt;0,Saisie!M11&gt;Paramètres!$C$7),"",Saisie!M11/Paramètres!$C$7),"")))</f>
        <v>0.55</v>
      </c>
      <c r="L11" s="96" t="n">
        <f aca="false">IF(Saisie!N11="","",IF(Paramètres!$C$5="Lettres",IFERROR(IF(MATCH(Saisie!N11,Paramètres!$A$11:$A$16,0)&lt;=Paramètres!$C$6,INDEX(Paramètres!$E$11:$E$16,MATCH(Saisie!N11,Paramètres!$A$11:$A$16,0))/100,""),""),IFERROR(IF(OR(Saisie!N11&lt;0,Saisie!N11&gt;Paramètres!$C$7),"",Saisie!N11/Paramètres!$C$7),"")))</f>
        <v>0.8</v>
      </c>
      <c r="M11" s="96" t="n">
        <f aca="false">IF(Saisie!O11="","",IF(Paramètres!$C$5="Lettres",IFERROR(IF(MATCH(Saisie!O11,Paramètres!$A$11:$A$16,0)&lt;=Paramètres!$C$6,INDEX(Paramètres!$E$11:$E$16,MATCH(Saisie!O11,Paramètres!$A$11:$A$16,0))/100,""),""),IFERROR(IF(OR(Saisie!O11&lt;0,Saisie!O11&gt;Paramètres!$C$7),"",Saisie!O11/Paramètres!$C$7),"")))</f>
        <v>0.8</v>
      </c>
      <c r="N11" s="96" t="n">
        <f aca="false">IF(Saisie!P11="","",IF(Paramètres!$C$5="Lettres",IFERROR(IF(MATCH(Saisie!P11,Paramètres!$A$11:$A$16,0)&lt;=Paramètres!$C$6,INDEX(Paramètres!$E$11:$E$16,MATCH(Saisie!P11,Paramètres!$A$11:$A$16,0))/100,""),""),IFERROR(IF(OR(Saisie!P11&lt;0,Saisie!P11&gt;Paramètres!$C$7),"",Saisie!P11/Paramètres!$C$7),"")))</f>
        <v>0.65</v>
      </c>
      <c r="O11" s="96" t="n">
        <f aca="false">IF(Saisie!Q11="","",IF(Paramètres!$C$5="Lettres",IFERROR(IF(MATCH(Saisie!Q11,Paramètres!$A$11:$A$16,0)&lt;=Paramètres!$C$6,INDEX(Paramètres!$E$11:$E$16,MATCH(Saisie!Q11,Paramètres!$A$11:$A$16,0))/100,""),""),IFERROR(IF(OR(Saisie!Q11&lt;0,Saisie!Q11&gt;Paramètres!$C$7),"",Saisie!Q11/Paramètres!$C$7),"")))</f>
        <v>0.85</v>
      </c>
      <c r="P11" s="96" t="n">
        <f aca="false">IF(Saisie!R11="","",IF(Paramètres!$C$5="Lettres",IFERROR(IF(MATCH(Saisie!R11,Paramètres!$A$11:$A$16,0)&lt;=Paramètres!$C$6,INDEX(Paramètres!$E$11:$E$16,MATCH(Saisie!R11,Paramètres!$A$11:$A$16,0))/100,""),""),IFERROR(IF(OR(Saisie!R11&lt;0,Saisie!R11&gt;Paramètres!$C$7),"",Saisie!R11/Paramètres!$C$7),"")))</f>
        <v>0.95</v>
      </c>
      <c r="Q11" s="96" t="n">
        <f aca="false">IF(Saisie!S11="","",IF(Paramètres!$C$5="Lettres",IFERROR(IF(MATCH(Saisie!S11,Paramètres!$A$11:$A$16,0)&lt;=Paramètres!$C$6,INDEX(Paramètres!$E$11:$E$16,MATCH(Saisie!S11,Paramètres!$A$11:$A$16,0))/100,""),""),IFERROR(IF(OR(Saisie!S11&lt;0,Saisie!S11&gt;Paramètres!$C$7),"",Saisie!S11/Paramètres!$C$7),"")))</f>
        <v>0.8</v>
      </c>
      <c r="R11" s="96" t="n">
        <f aca="false">IF(Saisie!T11="","",IF(Paramètres!$C$5="Lettres",IFERROR(IF(MATCH(Saisie!T11,Paramètres!$A$11:$A$16,0)&lt;=Paramètres!$C$6,INDEX(Paramètres!$E$11:$E$16,MATCH(Saisie!T11,Paramètres!$A$11:$A$16,0))/100,""),""),IFERROR(IF(OR(Saisie!T11&lt;0,Saisie!T11&gt;Paramètres!$C$7),"",Saisie!T11/Paramètres!$C$7),"")))</f>
        <v>0.7</v>
      </c>
      <c r="S11" s="96" t="n">
        <f aca="false">IF(Saisie!U11="","",IF(Paramètres!$C$5="Lettres",IFERROR(IF(MATCH(Saisie!U11,Paramètres!$A$11:$A$16,0)&lt;=Paramètres!$C$6,INDEX(Paramètres!$E$11:$E$16,MATCH(Saisie!U11,Paramètres!$A$11:$A$16,0))/100,""),""),IFERROR(IF(OR(Saisie!U11&lt;0,Saisie!U11&gt;Paramètres!$C$7),"",Saisie!U11/Paramètres!$C$7),"")))</f>
        <v>0.85</v>
      </c>
      <c r="T11" s="96" t="n">
        <f aca="false">IF(Saisie!V11="","",IF(Paramètres!$C$5="Lettres",IFERROR(IF(MATCH(Saisie!V11,Paramètres!$A$11:$A$16,0)&lt;=Paramètres!$C$6,INDEX(Paramètres!$E$11:$E$16,MATCH(Saisie!V11,Paramètres!$A$11:$A$16,0))/100,""),""),IFERROR(IF(OR(Saisie!V11&lt;0,Saisie!V11&gt;Paramètres!$C$7),"",Saisie!V11/Paramètres!$C$7),"")))</f>
        <v>0.75</v>
      </c>
      <c r="U11" s="96" t="n">
        <f aca="false">IF(Saisie!W11="","",IF(Paramètres!$C$5="Lettres",IFERROR(IF(MATCH(Saisie!W11,Paramètres!$A$11:$A$16,0)&lt;=Paramètres!$C$6,INDEX(Paramètres!$E$11:$E$16,MATCH(Saisie!W11,Paramètres!$A$11:$A$16,0))/100,""),""),IFERROR(IF(OR(Saisie!W11&lt;0,Saisie!W11&gt;Paramètres!$C$7),"",Saisie!W11/Paramètres!$C$7),"")))</f>
        <v>0.75</v>
      </c>
      <c r="V11" s="96" t="str">
        <f aca="false">IF(Saisie!X11="","",IF(Paramètres!$C$5="Lettres",IFERROR(IF(MATCH(Saisie!X11,Paramètres!$A$11:$A$16,0)&lt;=Paramètres!$C$6,INDEX(Paramètres!$E$11:$E$16,MATCH(Saisie!X11,Paramètres!$A$11:$A$16,0))/100,""),""),IFERROR(IF(OR(Saisie!X11&lt;0,Saisie!X11&gt;Paramètres!$C$7),"",Saisie!X11/Paramètres!$C$7),"")))</f>
        <v/>
      </c>
      <c r="W11" s="96" t="str">
        <f aca="false">IF(Saisie!Y11="","",IF(Paramètres!$C$5="Lettres",IFERROR(IF(MATCH(Saisie!Y11,Paramètres!$A$11:$A$16,0)&lt;=Paramètres!$C$6,INDEX(Paramètres!$E$11:$E$16,MATCH(Saisie!Y11,Paramètres!$A$11:$A$16,0))/100,""),""),IFERROR(IF(OR(Saisie!Y11&lt;0,Saisie!Y11&gt;Paramètres!$C$7),"",Saisie!Y11/Paramètres!$C$7),"")))</f>
        <v/>
      </c>
      <c r="X11" s="96" t="str">
        <f aca="false">IF(Saisie!Z11="","",IF(Paramètres!$C$5="Lettres",IFERROR(IF(MATCH(Saisie!Z11,Paramètres!$A$11:$A$16,0)&lt;=Paramètres!$C$6,INDEX(Paramètres!$E$11:$E$16,MATCH(Saisie!Z11,Paramètres!$A$11:$A$16,0))/100,""),""),IFERROR(IF(OR(Saisie!Z11&lt;0,Saisie!Z11&gt;Paramètres!$C$7),"",Saisie!Z11/Paramètres!$C$7),"")))</f>
        <v/>
      </c>
      <c r="Y11" s="96" t="str">
        <f aca="false">IF(Saisie!AA11="","",IF(Paramètres!$C$5="Lettres",IFERROR(IF(MATCH(Saisie!AA11,Paramètres!$A$11:$A$16,0)&lt;=Paramètres!$C$6,INDEX(Paramètres!$E$11:$E$16,MATCH(Saisie!AA11,Paramètres!$A$11:$A$16,0))/100,""),""),IFERROR(IF(OR(Saisie!AA11&lt;0,Saisie!AA11&gt;Paramètres!$C$7),"",Saisie!AA11/Paramètres!$C$7),"")))</f>
        <v/>
      </c>
      <c r="Z11" s="96" t="str">
        <f aca="false">IF(Saisie!AB11="","",IF(Paramètres!$C$5="Lettres",IFERROR(IF(MATCH(Saisie!AB11,Paramètres!$A$11:$A$16,0)&lt;=Paramètres!$C$6,INDEX(Paramètres!$E$11:$E$16,MATCH(Saisie!AB11,Paramètres!$A$11:$A$16,0))/100,""),""),IFERROR(IF(OR(Saisie!AB11&lt;0,Saisie!AB11&gt;Paramètres!$C$7),"",Saisie!AB11/Paramètres!$C$7),"")))</f>
        <v/>
      </c>
      <c r="AA11" s="96" t="str">
        <f aca="false">IF(Saisie!AC11="","",IF(Paramètres!$C$5="Lettres",IFERROR(IF(MATCH(Saisie!AC11,Paramètres!$A$11:$A$16,0)&lt;=Paramètres!$C$6,INDEX(Paramètres!$E$11:$E$16,MATCH(Saisie!AC11,Paramètres!$A$11:$A$16,0))/100,""),""),IFERROR(IF(OR(Saisie!AC11&lt;0,Saisie!AC11&gt;Paramètres!$C$7),"",Saisie!AC11/Paramètres!$C$7),"")))</f>
        <v/>
      </c>
      <c r="AB11" s="96" t="str">
        <f aca="false">IF(Saisie!AD11="","",IF(Paramètres!$C$5="Lettres",IFERROR(IF(MATCH(Saisie!AD11,Paramètres!$A$11:$A$16,0)&lt;=Paramètres!$C$6,INDEX(Paramètres!$E$11:$E$16,MATCH(Saisie!AD11,Paramètres!$A$11:$A$16,0))/100,""),""),IFERROR(IF(OR(Saisie!AD11&lt;0,Saisie!AD11&gt;Paramètres!$C$7),"",Saisie!AD11/Paramètres!$C$7),"")))</f>
        <v/>
      </c>
      <c r="AC11" s="96" t="str">
        <f aca="false">IF(Saisie!AE11="","",IF(Paramètres!$C$5="Lettres",IFERROR(IF(MATCH(Saisie!AE11,Paramètres!$A$11:$A$16,0)&lt;=Paramètres!$C$6,INDEX(Paramètres!$E$11:$E$16,MATCH(Saisie!AE11,Paramètres!$A$11:$A$16,0))/100,""),""),IFERROR(IF(OR(Saisie!AE11&lt;0,Saisie!AE11&gt;Paramètres!$C$7),"",Saisie!AE11/Paramètres!$C$7),"")))</f>
        <v/>
      </c>
      <c r="AD11" s="96" t="str">
        <f aca="false">IF(Saisie!AF11="","",IF(Paramètres!$C$5="Lettres",IFERROR(IF(MATCH(Saisie!AF11,Paramètres!$A$11:$A$16,0)&lt;=Paramètres!$C$6,INDEX(Paramètres!$E$11:$E$16,MATCH(Saisie!AF11,Paramètres!$A$11:$A$16,0))/100,""),""),IFERROR(IF(OR(Saisie!AF11&lt;0,Saisie!AF11&gt;Paramètres!$C$7),"",Saisie!AF11/Paramètres!$C$7),"")))</f>
        <v/>
      </c>
      <c r="AE11" s="96" t="str">
        <f aca="false">IF(Saisie!AG11="","",IF(Paramètres!$C$5="Lettres",IFERROR(IF(MATCH(Saisie!AG11,Paramètres!$A$11:$A$16,0)&lt;=Paramètres!$C$6,INDEX(Paramètres!$E$11:$E$16,MATCH(Saisie!AG11,Paramètres!$A$11:$A$16,0))/100,""),""),IFERROR(IF(OR(Saisie!AG11&lt;0,Saisie!AG11&gt;Paramètres!$C$7),"",Saisie!AG11/Paramètres!$C$7),"")))</f>
        <v/>
      </c>
      <c r="AF11" s="96" t="str">
        <f aca="false">IF(Saisie!AH11="","",IF(Paramètres!$C$5="Lettres",IFERROR(IF(MATCH(Saisie!AH11,Paramètres!$A$11:$A$16,0)&lt;=Paramètres!$C$6,INDEX(Paramètres!$E$11:$E$16,MATCH(Saisie!AH11,Paramètres!$A$11:$A$16,0))/100,""),""),IFERROR(IF(OR(Saisie!AH11&lt;0,Saisie!AH11&gt;Paramètres!$C$7),"",Saisie!AH11/Paramètres!$C$7),"")))</f>
        <v/>
      </c>
      <c r="AG11" s="96" t="str">
        <f aca="false">IF(Saisie!AI11="","",IF(Paramètres!$C$5="Lettres",IFERROR(IF(MATCH(Saisie!AI11,Paramètres!$A$11:$A$16,0)&lt;=Paramètres!$C$6,INDEX(Paramètres!$E$11:$E$16,MATCH(Saisie!AI11,Paramètres!$A$11:$A$16,0))/100,""),""),IFERROR(IF(OR(Saisie!AI11&lt;0,Saisie!AI11&gt;Paramètres!$C$7),"",Saisie!AI11/Paramètres!$C$7),"")))</f>
        <v/>
      </c>
      <c r="AH11" s="96" t="str">
        <f aca="false">IF(Saisie!AJ11="","",IF(Paramètres!$C$5="Lettres",IFERROR(IF(MATCH(Saisie!AJ11,Paramètres!$A$11:$A$16,0)&lt;=Paramètres!$C$6,INDEX(Paramètres!$E$11:$E$16,MATCH(Saisie!AJ11,Paramètres!$A$11:$A$16,0))/100,""),""),IFERROR(IF(OR(Saisie!AJ11&lt;0,Saisie!AJ11&gt;Paramètres!$C$7),"",Saisie!AJ11/Paramètres!$C$7),"")))</f>
        <v/>
      </c>
      <c r="AI11" s="96" t="str">
        <f aca="false">IF(Saisie!AK11="","",IF(Paramètres!$C$5="Lettres",IFERROR(IF(MATCH(Saisie!AK11,Paramètres!$A$11:$A$16,0)&lt;=Paramètres!$C$6,INDEX(Paramètres!$E$11:$E$16,MATCH(Saisie!AK11,Paramètres!$A$11:$A$16,0))/100,""),""),IFERROR(IF(OR(Saisie!AK11&lt;0,Saisie!AK11&gt;Paramètres!$C$7),"",Saisie!AK11/Paramètres!$C$7),"")))</f>
        <v/>
      </c>
      <c r="AJ11" s="96" t="str">
        <f aca="false">IF(Saisie!AL11="","",IF(Paramètres!$C$5="Lettres",IFERROR(IF(MATCH(Saisie!AL11,Paramètres!$A$11:$A$16,0)&lt;=Paramètres!$C$6,INDEX(Paramètres!$E$11:$E$16,MATCH(Saisie!AL11,Paramètres!$A$11:$A$16,0))/100,""),""),IFERROR(IF(OR(Saisie!AL11&lt;0,Saisie!AL11&gt;Paramètres!$C$7),"",Saisie!AL11/Paramètres!$C$7),"")))</f>
        <v/>
      </c>
      <c r="AK11" s="96" t="str">
        <f aca="false">IF(Saisie!AM11="","",IF(Paramètres!$C$5="Lettres",IFERROR(IF(MATCH(Saisie!AM11,Paramètres!$A$11:$A$16,0)&lt;=Paramètres!$C$6,INDEX(Paramètres!$E$11:$E$16,MATCH(Saisie!AM11,Paramètres!$A$11:$A$16,0))/100,""),""),IFERROR(IF(OR(Saisie!AM11&lt;0,Saisie!AM11&gt;Paramètres!$C$7),"",Saisie!AM11/Paramètres!$C$7),"")))</f>
        <v/>
      </c>
      <c r="AL11" s="96" t="str">
        <f aca="false">IF(Saisie!AN11="","",IF(Paramètres!$C$5="Lettres",IFERROR(IF(MATCH(Saisie!AN11,Paramètres!$A$11:$A$16,0)&lt;=Paramètres!$C$6,INDEX(Paramètres!$E$11:$E$16,MATCH(Saisie!AN11,Paramètres!$A$11:$A$16,0))/100,""),""),IFERROR(IF(OR(Saisie!AN11&lt;0,Saisie!AN11&gt;Paramètres!$C$7),"",Saisie!AN11/Paramètres!$C$7),"")))</f>
        <v/>
      </c>
      <c r="AM11" s="96" t="str">
        <f aca="false">IF(Saisie!AO11="","",IF(Paramètres!$C$5="Lettres",IFERROR(IF(MATCH(Saisie!AO11,Paramètres!$A$11:$A$16,0)&lt;=Paramètres!$C$6,INDEX(Paramètres!$E$11:$E$16,MATCH(Saisie!AO11,Paramètres!$A$11:$A$16,0))/100,""),""),IFERROR(IF(OR(Saisie!AO11&lt;0,Saisie!AO11&gt;Paramètres!$C$7),"",Saisie!AO11/Paramètres!$C$7),"")))</f>
        <v/>
      </c>
      <c r="AN11" s="96" t="str">
        <f aca="false">IF(Saisie!AP11="","",IF(Paramètres!$C$5="Lettres",IFERROR(IF(MATCH(Saisie!AP11,Paramètres!$A$11:$A$16,0)&lt;=Paramètres!$C$6,INDEX(Paramètres!$E$11:$E$16,MATCH(Saisie!AP11,Paramètres!$A$11:$A$16,0))/100,""),""),IFERROR(IF(OR(Saisie!AP11&lt;0,Saisie!AP11&gt;Paramètres!$C$7),"",Saisie!AP11/Paramètres!$C$7),"")))</f>
        <v/>
      </c>
      <c r="AO11" s="96" t="str">
        <f aca="false">IF(Saisie!AQ11="","",IF(Paramètres!$C$5="Lettres",IFERROR(IF(MATCH(Saisie!AQ11,Paramètres!$A$11:$A$16,0)&lt;=Paramètres!$C$6,INDEX(Paramètres!$E$11:$E$16,MATCH(Saisie!AQ11,Paramètres!$A$11:$A$16,0))/100,""),""),IFERROR(IF(OR(Saisie!AQ11&lt;0,Saisie!AQ11&gt;Paramètres!$C$7),"",Saisie!AQ11/Paramètres!$C$7),"")))</f>
        <v/>
      </c>
      <c r="AP11" s="96" t="str">
        <f aca="false">IF(Saisie!AR11="","",IF(Paramètres!$C$5="Lettres",IFERROR(IF(MATCH(Saisie!AR11,Paramètres!$A$11:$A$16,0)&lt;=Paramètres!$C$6,INDEX(Paramètres!$E$11:$E$16,MATCH(Saisie!AR11,Paramètres!$A$11:$A$16,0))/100,""),""),IFERROR(IF(OR(Saisie!AR11&lt;0,Saisie!AR11&gt;Paramètres!$C$7),"",Saisie!AR11/Paramètres!$C$7),"")))</f>
        <v/>
      </c>
      <c r="AQ11" s="96" t="str">
        <f aca="false">IF(Saisie!AS11="","",IF(Paramètres!$C$5="Lettres",IFERROR(IF(MATCH(Saisie!AS11,Paramètres!$A$11:$A$16,0)&lt;=Paramètres!$C$6,INDEX(Paramètres!$E$11:$E$16,MATCH(Saisie!AS11,Paramètres!$A$11:$A$16,0))/100,""),""),IFERROR(IF(OR(Saisie!AS11&lt;0,Saisie!AS11&gt;Paramètres!$C$7),"",Saisie!AS11/Paramètres!$C$7),"")))</f>
        <v/>
      </c>
      <c r="AR11" s="96" t="str">
        <f aca="false">IF(Saisie!AT11="","",IF(Paramètres!$C$5="Lettres",IFERROR(IF(MATCH(Saisie!AT11,Paramètres!$A$11:$A$16,0)&lt;=Paramètres!$C$6,INDEX(Paramètres!$E$11:$E$16,MATCH(Saisie!AT11,Paramètres!$A$11:$A$16,0))/100,""),""),IFERROR(IF(OR(Saisie!AT11&lt;0,Saisie!AT11&gt;Paramètres!$C$7),"",Saisie!AT11/Paramètres!$C$7),"")))</f>
        <v/>
      </c>
      <c r="AS11" s="96" t="str">
        <f aca="false">IF(Saisie!AU11="","",IF(Paramètres!$C$5="Lettres",IFERROR(IF(MATCH(Saisie!AU11,Paramètres!$A$11:$A$16,0)&lt;=Paramètres!$C$6,INDEX(Paramètres!$E$11:$E$16,MATCH(Saisie!AU11,Paramètres!$A$11:$A$16,0))/100,""),""),IFERROR(IF(OR(Saisie!AU11&lt;0,Saisie!AU11&gt;Paramètres!$C$7),"",Saisie!AU11/Paramètres!$C$7),"")))</f>
        <v/>
      </c>
      <c r="AT11" s="96" t="str">
        <f aca="false">IF(Saisie!AV11="","",IF(Paramètres!$C$5="Lettres",IFERROR(IF(MATCH(Saisie!AV11,Paramètres!$A$11:$A$16,0)&lt;=Paramètres!$C$6,INDEX(Paramètres!$E$11:$E$16,MATCH(Saisie!AV11,Paramètres!$A$11:$A$16,0))/100,""),""),IFERROR(IF(OR(Saisie!AV11&lt;0,Saisie!AV11&gt;Paramètres!$C$7),"",Saisie!AV11/Paramètres!$C$7),"")))</f>
        <v/>
      </c>
      <c r="AU11" s="96" t="str">
        <f aca="false">IF(Saisie!AW11="","",IF(Paramètres!$C$5="Lettres",IFERROR(IF(MATCH(Saisie!AW11,Paramètres!$A$11:$A$16,0)&lt;=Paramètres!$C$6,INDEX(Paramètres!$E$11:$E$16,MATCH(Saisie!AW11,Paramètres!$A$11:$A$16,0))/100,""),""),IFERROR(IF(OR(Saisie!AW11&lt;0,Saisie!AW11&gt;Paramètres!$C$7),"",Saisie!AW11/Paramètres!$C$7),"")))</f>
        <v/>
      </c>
      <c r="AV11" s="96" t="str">
        <f aca="false">IF(Saisie!AX11="","",IF(Paramètres!$C$5="Lettres",IFERROR(IF(MATCH(Saisie!AX11,Paramètres!$A$11:$A$16,0)&lt;=Paramètres!$C$6,INDEX(Paramètres!$E$11:$E$16,MATCH(Saisie!AX11,Paramètres!$A$11:$A$16,0))/100,""),""),IFERROR(IF(OR(Saisie!AX11&lt;0,Saisie!AX11&gt;Paramètres!$C$7),"",Saisie!AX11/Paramètres!$C$7),"")))</f>
        <v/>
      </c>
      <c r="AW11" s="96" t="str">
        <f aca="false">IF(Saisie!AY11="","",IF(Paramètres!$C$5="Lettres",IFERROR(IF(MATCH(Saisie!AY11,Paramètres!$A$11:$A$16,0)&lt;=Paramètres!$C$6,INDEX(Paramètres!$E$11:$E$16,MATCH(Saisie!AY11,Paramètres!$A$11:$A$16,0))/100,""),""),IFERROR(IF(OR(Saisie!AY11&lt;0,Saisie!AY11&gt;Paramètres!$C$7),"",Saisie!AY11/Paramètres!$C$7),"")))</f>
        <v/>
      </c>
      <c r="AX11" s="96" t="str">
        <f aca="false">IF(Saisie!AZ11="","",IF(Paramètres!$C$5="Lettres",IFERROR(IF(MATCH(Saisie!AZ11,Paramètres!$A$11:$A$16,0)&lt;=Paramètres!$C$6,INDEX(Paramètres!$E$11:$E$16,MATCH(Saisie!AZ11,Paramètres!$A$11:$A$16,0))/100,""),""),IFERROR(IF(OR(Saisie!AZ11&lt;0,Saisie!AZ11&gt;Paramètres!$C$7),"",Saisie!AZ11/Paramètres!$C$7),"")))</f>
        <v/>
      </c>
      <c r="AY11" s="96" t="str">
        <f aca="false">IF(Saisie!BA11="","",IF(Paramètres!$C$5="Lettres",IFERROR(IF(MATCH(Saisie!BA11,Paramètres!$A$11:$A$16,0)&lt;=Paramètres!$C$6,INDEX(Paramètres!$E$11:$E$16,MATCH(Saisie!BA11,Paramètres!$A$11:$A$16,0))/100,""),""),IFERROR(IF(OR(Saisie!BA11&lt;0,Saisie!BA11&gt;Paramètres!$C$7),"",Saisie!BA11/Paramètres!$C$7),"")))</f>
        <v/>
      </c>
      <c r="AZ11" s="4"/>
      <c r="BA11" s="96" t="n">
        <f aca="false">IF($A11="","",IFERROR(SUMPRODUCT(($B$4:$AY$4=BA$4)*N($B11:$AY11))/SUMPRODUCT(($B$4:$AY$4=BA$4)*($B11:$AY11&lt;&gt;"")),""))</f>
        <v>0.7</v>
      </c>
      <c r="BB11" s="96" t="n">
        <f aca="false">IF($A11="","",IFERROR(SUMPRODUCT(($B$4:$AY$4=BB$4)*N($B11:$AY11))/SUMPRODUCT(($B$4:$AY$4=BB$4)*($B11:$AY11&lt;&gt;"")),""))</f>
        <v>0.55</v>
      </c>
      <c r="BC11" s="96" t="n">
        <f aca="false">IF($A11="","",IFERROR(SUMPRODUCT(($B$4:$AY$4=BC$4)*N($B11:$AY11))/SUMPRODUCT(($B$4:$AY$4=BC$4)*($B11:$AY11&lt;&gt;"")),""))</f>
        <v>0.8</v>
      </c>
      <c r="BD11" s="96" t="n">
        <f aca="false">IF($A11="","",IFERROR(SUMPRODUCT(($B$4:$AY$4=BD$4)*N($B11:$AY11))/SUMPRODUCT(($B$4:$AY$4=BD$4)*($B11:$AY11&lt;&gt;"")),""))</f>
        <v>0.65</v>
      </c>
      <c r="BE11" s="96" t="n">
        <f aca="false">IF($A11="","",IFERROR(SUMPRODUCT(($B$4:$AY$4=BE$4)*N($B11:$AY11))/SUMPRODUCT(($B$4:$AY$4=BE$4)*($B11:$AY11&lt;&gt;"")),""))</f>
        <v>0.85</v>
      </c>
      <c r="BF11" s="96" t="n">
        <f aca="false">IF($A11="","",IFERROR(SUMPRODUCT(($B$4:$AY$4=BF$4)*N($B11:$AY11))/SUMPRODUCT(($B$4:$AY$4=BF$4)*($B11:$AY11&lt;&gt;"")),""))</f>
        <v>0.875</v>
      </c>
      <c r="BG11" s="96" t="n">
        <f aca="false">IF($A11="","",IFERROR(SUMPRODUCT(($B$4:$AY$4=BG$4)*N($B11:$AY11))/SUMPRODUCT(($B$4:$AY$4=BG$4)*($B11:$AY11&lt;&gt;"")),""))</f>
        <v>0.7</v>
      </c>
      <c r="BH11" s="96" t="n">
        <f aca="false">IF($A11="","",IFERROR(SUMPRODUCT(($B$4:$AY$4=BH$4)*N($B11:$AY11))/SUMPRODUCT(($B$4:$AY$4=BH$4)*($B11:$AY11&lt;&gt;"")),""))</f>
        <v>0.85</v>
      </c>
      <c r="BI11" s="96" t="n">
        <f aca="false">IF($A11="","",IFERROR(SUMPRODUCT(($B$4:$AY$4=BI$4)*N($B11:$AY11))/SUMPRODUCT(($B$4:$AY$4=BI$4)*($B11:$AY11&lt;&gt;"")),""))</f>
        <v>0.75</v>
      </c>
      <c r="BJ11" s="96" t="n">
        <f aca="false">IF($A11="","",IFERROR(SUMPRODUCT(($B$4:$AY$4=BJ$4)*N($B11:$AY11))/SUMPRODUCT(($B$4:$AY$4=BJ$4)*($B11:$AY11&lt;&gt;"")),""))</f>
        <v>0.75</v>
      </c>
    </row>
    <row r="12" customFormat="false" ht="15" hidden="false" customHeight="true" outlineLevel="0" collapsed="false">
      <c r="A12" s="96" t="n">
        <f aca="false">IF(Saisie!B12="","",Saisie!B12)</f>
        <v>0.7225</v>
      </c>
      <c r="B12" s="96" t="n">
        <f aca="false">IF(Saisie!D12="","",IF(Paramètres!$C$5="Lettres",IFERROR(IF(MATCH(Saisie!D12,Paramètres!$A$11:$A$16,0)&lt;=Paramètres!$C$6,INDEX(Paramètres!$E$11:$E$16,MATCH(Saisie!D12,Paramètres!$A$11:$A$16,0))/100,""),""),IFERROR(IF(OR(Saisie!D12&lt;0,Saisie!D12&gt;Paramètres!$C$7),"",Saisie!D12/Paramètres!$C$7),"")))</f>
        <v>0.5</v>
      </c>
      <c r="C12" s="96" t="n">
        <f aca="false">IF(Saisie!E12="","",IF(Paramètres!$C$5="Lettres",IFERROR(IF(MATCH(Saisie!E12,Paramètres!$A$11:$A$16,0)&lt;=Paramètres!$C$6,INDEX(Paramètres!$E$11:$E$16,MATCH(Saisie!E12,Paramètres!$A$11:$A$16,0))/100,""),""),IFERROR(IF(OR(Saisie!E12&lt;0,Saisie!E12&gt;Paramètres!$C$7),"",Saisie!E12/Paramètres!$C$7),"")))</f>
        <v>0.5</v>
      </c>
      <c r="D12" s="96" t="n">
        <f aca="false">IF(Saisie!F12="","",IF(Paramètres!$C$5="Lettres",IFERROR(IF(MATCH(Saisie!F12,Paramètres!$A$11:$A$16,0)&lt;=Paramètres!$C$6,INDEX(Paramètres!$E$11:$E$16,MATCH(Saisie!F12,Paramètres!$A$11:$A$16,0))/100,""),""),IFERROR(IF(OR(Saisie!F12&lt;0,Saisie!F12&gt;Paramètres!$C$7),"",Saisie!F12/Paramètres!$C$7),"")))</f>
        <v>0.55</v>
      </c>
      <c r="E12" s="96" t="n">
        <f aca="false">IF(Saisie!G12="","",IF(Paramètres!$C$5="Lettres",IFERROR(IF(MATCH(Saisie!G12,Paramètres!$A$11:$A$16,0)&lt;=Paramètres!$C$6,INDEX(Paramètres!$E$11:$E$16,MATCH(Saisie!G12,Paramètres!$A$11:$A$16,0))/100,""),""),IFERROR(IF(OR(Saisie!G12&lt;0,Saisie!G12&gt;Paramètres!$C$7),"",Saisie!G12/Paramètres!$C$7),"")))</f>
        <v>0.45</v>
      </c>
      <c r="F12" s="96" t="n">
        <f aca="false">IF(Saisie!H12="","",IF(Paramètres!$C$5="Lettres",IFERROR(IF(MATCH(Saisie!H12,Paramètres!$A$11:$A$16,0)&lt;=Paramètres!$C$6,INDEX(Paramètres!$E$11:$E$16,MATCH(Saisie!H12,Paramètres!$A$11:$A$16,0))/100,""),""),IFERROR(IF(OR(Saisie!H12&lt;0,Saisie!H12&gt;Paramètres!$C$7),"",Saisie!H12/Paramètres!$C$7),"")))</f>
        <v>1</v>
      </c>
      <c r="G12" s="96" t="n">
        <f aca="false">IF(Saisie!I12="","",IF(Paramètres!$C$5="Lettres",IFERROR(IF(MATCH(Saisie!I12,Paramètres!$A$11:$A$16,0)&lt;=Paramètres!$C$6,INDEX(Paramètres!$E$11:$E$16,MATCH(Saisie!I12,Paramètres!$A$11:$A$16,0))/100,""),""),IFERROR(IF(OR(Saisie!I12&lt;0,Saisie!I12&gt;Paramètres!$C$7),"",Saisie!I12/Paramètres!$C$7),"")))</f>
        <v>0.9</v>
      </c>
      <c r="H12" s="96" t="n">
        <f aca="false">IF(Saisie!J12="","",IF(Paramètres!$C$5="Lettres",IFERROR(IF(MATCH(Saisie!J12,Paramètres!$A$11:$A$16,0)&lt;=Paramètres!$C$6,INDEX(Paramètres!$E$11:$E$16,MATCH(Saisie!J12,Paramètres!$A$11:$A$16,0))/100,""),""),IFERROR(IF(OR(Saisie!J12&lt;0,Saisie!J12&gt;Paramètres!$C$7),"",Saisie!J12/Paramètres!$C$7),"")))</f>
        <v>0.85</v>
      </c>
      <c r="I12" s="96" t="n">
        <f aca="false">IF(Saisie!K12="","",IF(Paramètres!$C$5="Lettres",IFERROR(IF(MATCH(Saisie!K12,Paramètres!$A$11:$A$16,0)&lt;=Paramètres!$C$6,INDEX(Paramètres!$E$11:$E$16,MATCH(Saisie!K12,Paramètres!$A$11:$A$16,0))/100,""),""),IFERROR(IF(OR(Saisie!K12&lt;0,Saisie!K12&gt;Paramètres!$C$7),"",Saisie!K12/Paramètres!$C$7),"")))</f>
        <v>0.85</v>
      </c>
      <c r="J12" s="96" t="n">
        <f aca="false">IF(Saisie!L12="","",IF(Paramètres!$C$5="Lettres",IFERROR(IF(MATCH(Saisie!L12,Paramètres!$A$11:$A$16,0)&lt;=Paramètres!$C$6,INDEX(Paramètres!$E$11:$E$16,MATCH(Saisie!L12,Paramètres!$A$11:$A$16,0))/100,""),""),IFERROR(IF(OR(Saisie!L12&lt;0,Saisie!L12&gt;Paramètres!$C$7),"",Saisie!L12/Paramètres!$C$7),"")))</f>
        <v>0.9</v>
      </c>
      <c r="K12" s="96" t="n">
        <f aca="false">IF(Saisie!M12="","",IF(Paramètres!$C$5="Lettres",IFERROR(IF(MATCH(Saisie!M12,Paramètres!$A$11:$A$16,0)&lt;=Paramètres!$C$6,INDEX(Paramètres!$E$11:$E$16,MATCH(Saisie!M12,Paramètres!$A$11:$A$16,0))/100,""),""),IFERROR(IF(OR(Saisie!M12&lt;0,Saisie!M12&gt;Paramètres!$C$7),"",Saisie!M12/Paramètres!$C$7),"")))</f>
        <v>0.9</v>
      </c>
      <c r="L12" s="96" t="n">
        <f aca="false">IF(Saisie!N12="","",IF(Paramètres!$C$5="Lettres",IFERROR(IF(MATCH(Saisie!N12,Paramètres!$A$11:$A$16,0)&lt;=Paramètres!$C$6,INDEX(Paramètres!$E$11:$E$16,MATCH(Saisie!N12,Paramètres!$A$11:$A$16,0))/100,""),""),IFERROR(IF(OR(Saisie!N12&lt;0,Saisie!N12&gt;Paramètres!$C$7),"",Saisie!N12/Paramètres!$C$7),"")))</f>
        <v>0.9</v>
      </c>
      <c r="M12" s="96" t="n">
        <f aca="false">IF(Saisie!O12="","",IF(Paramètres!$C$5="Lettres",IFERROR(IF(MATCH(Saisie!O12,Paramètres!$A$11:$A$16,0)&lt;=Paramètres!$C$6,INDEX(Paramètres!$E$11:$E$16,MATCH(Saisie!O12,Paramètres!$A$11:$A$16,0))/100,""),""),IFERROR(IF(OR(Saisie!O12&lt;0,Saisie!O12&gt;Paramètres!$C$7),"",Saisie!O12/Paramètres!$C$7),"")))</f>
        <v>0.9</v>
      </c>
      <c r="N12" s="96" t="n">
        <f aca="false">IF(Saisie!P12="","",IF(Paramètres!$C$5="Lettres",IFERROR(IF(MATCH(Saisie!P12,Paramètres!$A$11:$A$16,0)&lt;=Paramètres!$C$6,INDEX(Paramètres!$E$11:$E$16,MATCH(Saisie!P12,Paramètres!$A$11:$A$16,0))/100,""),""),IFERROR(IF(OR(Saisie!P12&lt;0,Saisie!P12&gt;Paramètres!$C$7),"",Saisie!P12/Paramètres!$C$7),"")))</f>
        <v>0.6</v>
      </c>
      <c r="O12" s="96" t="n">
        <f aca="false">IF(Saisie!Q12="","",IF(Paramètres!$C$5="Lettres",IFERROR(IF(MATCH(Saisie!Q12,Paramètres!$A$11:$A$16,0)&lt;=Paramètres!$C$6,INDEX(Paramètres!$E$11:$E$16,MATCH(Saisie!Q12,Paramètres!$A$11:$A$16,0))/100,""),""),IFERROR(IF(OR(Saisie!Q12&lt;0,Saisie!Q12&gt;Paramètres!$C$7),"",Saisie!Q12/Paramètres!$C$7),"")))</f>
        <v>0.75</v>
      </c>
      <c r="P12" s="96" t="n">
        <f aca="false">IF(Saisie!R12="","",IF(Paramètres!$C$5="Lettres",IFERROR(IF(MATCH(Saisie!R12,Paramètres!$A$11:$A$16,0)&lt;=Paramètres!$C$6,INDEX(Paramètres!$E$11:$E$16,MATCH(Saisie!R12,Paramètres!$A$11:$A$16,0))/100,""),""),IFERROR(IF(OR(Saisie!R12&lt;0,Saisie!R12&gt;Paramètres!$C$7),"",Saisie!R12/Paramètres!$C$7),"")))</f>
        <v>0.6</v>
      </c>
      <c r="Q12" s="96" t="n">
        <f aca="false">IF(Saisie!S12="","",IF(Paramètres!$C$5="Lettres",IFERROR(IF(MATCH(Saisie!S12,Paramètres!$A$11:$A$16,0)&lt;=Paramètres!$C$6,INDEX(Paramètres!$E$11:$E$16,MATCH(Saisie!S12,Paramètres!$A$11:$A$16,0))/100,""),""),IFERROR(IF(OR(Saisie!S12&lt;0,Saisie!S12&gt;Paramètres!$C$7),"",Saisie!S12/Paramètres!$C$7),"")))</f>
        <v>0.45</v>
      </c>
      <c r="R12" s="96" t="n">
        <f aca="false">IF(Saisie!T12="","",IF(Paramètres!$C$5="Lettres",IFERROR(IF(MATCH(Saisie!T12,Paramètres!$A$11:$A$16,0)&lt;=Paramètres!$C$6,INDEX(Paramètres!$E$11:$E$16,MATCH(Saisie!T12,Paramètres!$A$11:$A$16,0))/100,""),""),IFERROR(IF(OR(Saisie!T12&lt;0,Saisie!T12&gt;Paramètres!$C$7),"",Saisie!T12/Paramètres!$C$7),"")))</f>
        <v>0.8</v>
      </c>
      <c r="S12" s="96" t="n">
        <f aca="false">IF(Saisie!U12="","",IF(Paramètres!$C$5="Lettres",IFERROR(IF(MATCH(Saisie!U12,Paramètres!$A$11:$A$16,0)&lt;=Paramètres!$C$6,INDEX(Paramètres!$E$11:$E$16,MATCH(Saisie!U12,Paramètres!$A$11:$A$16,0))/100,""),""),IFERROR(IF(OR(Saisie!U12&lt;0,Saisie!U12&gt;Paramètres!$C$7),"",Saisie!U12/Paramètres!$C$7),"")))</f>
        <v>0.6</v>
      </c>
      <c r="T12" s="96" t="n">
        <f aca="false">IF(Saisie!V12="","",IF(Paramètres!$C$5="Lettres",IFERROR(IF(MATCH(Saisie!V12,Paramètres!$A$11:$A$16,0)&lt;=Paramètres!$C$6,INDEX(Paramètres!$E$11:$E$16,MATCH(Saisie!V12,Paramètres!$A$11:$A$16,0))/100,""),""),IFERROR(IF(OR(Saisie!V12&lt;0,Saisie!V12&gt;Paramètres!$C$7),"",Saisie!V12/Paramètres!$C$7),"")))</f>
        <v>0.55</v>
      </c>
      <c r="U12" s="96" t="n">
        <f aca="false">IF(Saisie!W12="","",IF(Paramètres!$C$5="Lettres",IFERROR(IF(MATCH(Saisie!W12,Paramètres!$A$11:$A$16,0)&lt;=Paramètres!$C$6,INDEX(Paramètres!$E$11:$E$16,MATCH(Saisie!W12,Paramètres!$A$11:$A$16,0))/100,""),""),IFERROR(IF(OR(Saisie!W12&lt;0,Saisie!W12&gt;Paramètres!$C$7),"",Saisie!W12/Paramètres!$C$7),"")))</f>
        <v>0.9</v>
      </c>
      <c r="V12" s="96" t="str">
        <f aca="false">IF(Saisie!X12="","",IF(Paramètres!$C$5="Lettres",IFERROR(IF(MATCH(Saisie!X12,Paramètres!$A$11:$A$16,0)&lt;=Paramètres!$C$6,INDEX(Paramètres!$E$11:$E$16,MATCH(Saisie!X12,Paramètres!$A$11:$A$16,0))/100,""),""),IFERROR(IF(OR(Saisie!X12&lt;0,Saisie!X12&gt;Paramètres!$C$7),"",Saisie!X12/Paramètres!$C$7),"")))</f>
        <v/>
      </c>
      <c r="W12" s="96" t="str">
        <f aca="false">IF(Saisie!Y12="","",IF(Paramètres!$C$5="Lettres",IFERROR(IF(MATCH(Saisie!Y12,Paramètres!$A$11:$A$16,0)&lt;=Paramètres!$C$6,INDEX(Paramètres!$E$11:$E$16,MATCH(Saisie!Y12,Paramètres!$A$11:$A$16,0))/100,""),""),IFERROR(IF(OR(Saisie!Y12&lt;0,Saisie!Y12&gt;Paramètres!$C$7),"",Saisie!Y12/Paramètres!$C$7),"")))</f>
        <v/>
      </c>
      <c r="X12" s="96" t="str">
        <f aca="false">IF(Saisie!Z12="","",IF(Paramètres!$C$5="Lettres",IFERROR(IF(MATCH(Saisie!Z12,Paramètres!$A$11:$A$16,0)&lt;=Paramètres!$C$6,INDEX(Paramètres!$E$11:$E$16,MATCH(Saisie!Z12,Paramètres!$A$11:$A$16,0))/100,""),""),IFERROR(IF(OR(Saisie!Z12&lt;0,Saisie!Z12&gt;Paramètres!$C$7),"",Saisie!Z12/Paramètres!$C$7),"")))</f>
        <v/>
      </c>
      <c r="Y12" s="96" t="str">
        <f aca="false">IF(Saisie!AA12="","",IF(Paramètres!$C$5="Lettres",IFERROR(IF(MATCH(Saisie!AA12,Paramètres!$A$11:$A$16,0)&lt;=Paramètres!$C$6,INDEX(Paramètres!$E$11:$E$16,MATCH(Saisie!AA12,Paramètres!$A$11:$A$16,0))/100,""),""),IFERROR(IF(OR(Saisie!AA12&lt;0,Saisie!AA12&gt;Paramètres!$C$7),"",Saisie!AA12/Paramètres!$C$7),"")))</f>
        <v/>
      </c>
      <c r="Z12" s="96" t="str">
        <f aca="false">IF(Saisie!AB12="","",IF(Paramètres!$C$5="Lettres",IFERROR(IF(MATCH(Saisie!AB12,Paramètres!$A$11:$A$16,0)&lt;=Paramètres!$C$6,INDEX(Paramètres!$E$11:$E$16,MATCH(Saisie!AB12,Paramètres!$A$11:$A$16,0))/100,""),""),IFERROR(IF(OR(Saisie!AB12&lt;0,Saisie!AB12&gt;Paramètres!$C$7),"",Saisie!AB12/Paramètres!$C$7),"")))</f>
        <v/>
      </c>
      <c r="AA12" s="96" t="str">
        <f aca="false">IF(Saisie!AC12="","",IF(Paramètres!$C$5="Lettres",IFERROR(IF(MATCH(Saisie!AC12,Paramètres!$A$11:$A$16,0)&lt;=Paramètres!$C$6,INDEX(Paramètres!$E$11:$E$16,MATCH(Saisie!AC12,Paramètres!$A$11:$A$16,0))/100,""),""),IFERROR(IF(OR(Saisie!AC12&lt;0,Saisie!AC12&gt;Paramètres!$C$7),"",Saisie!AC12/Paramètres!$C$7),"")))</f>
        <v/>
      </c>
      <c r="AB12" s="96" t="str">
        <f aca="false">IF(Saisie!AD12="","",IF(Paramètres!$C$5="Lettres",IFERROR(IF(MATCH(Saisie!AD12,Paramètres!$A$11:$A$16,0)&lt;=Paramètres!$C$6,INDEX(Paramètres!$E$11:$E$16,MATCH(Saisie!AD12,Paramètres!$A$11:$A$16,0))/100,""),""),IFERROR(IF(OR(Saisie!AD12&lt;0,Saisie!AD12&gt;Paramètres!$C$7),"",Saisie!AD12/Paramètres!$C$7),"")))</f>
        <v/>
      </c>
      <c r="AC12" s="96" t="str">
        <f aca="false">IF(Saisie!AE12="","",IF(Paramètres!$C$5="Lettres",IFERROR(IF(MATCH(Saisie!AE12,Paramètres!$A$11:$A$16,0)&lt;=Paramètres!$C$6,INDEX(Paramètres!$E$11:$E$16,MATCH(Saisie!AE12,Paramètres!$A$11:$A$16,0))/100,""),""),IFERROR(IF(OR(Saisie!AE12&lt;0,Saisie!AE12&gt;Paramètres!$C$7),"",Saisie!AE12/Paramètres!$C$7),"")))</f>
        <v/>
      </c>
      <c r="AD12" s="96" t="str">
        <f aca="false">IF(Saisie!AF12="","",IF(Paramètres!$C$5="Lettres",IFERROR(IF(MATCH(Saisie!AF12,Paramètres!$A$11:$A$16,0)&lt;=Paramètres!$C$6,INDEX(Paramètres!$E$11:$E$16,MATCH(Saisie!AF12,Paramètres!$A$11:$A$16,0))/100,""),""),IFERROR(IF(OR(Saisie!AF12&lt;0,Saisie!AF12&gt;Paramètres!$C$7),"",Saisie!AF12/Paramètres!$C$7),"")))</f>
        <v/>
      </c>
      <c r="AE12" s="96" t="str">
        <f aca="false">IF(Saisie!AG12="","",IF(Paramètres!$C$5="Lettres",IFERROR(IF(MATCH(Saisie!AG12,Paramètres!$A$11:$A$16,0)&lt;=Paramètres!$C$6,INDEX(Paramètres!$E$11:$E$16,MATCH(Saisie!AG12,Paramètres!$A$11:$A$16,0))/100,""),""),IFERROR(IF(OR(Saisie!AG12&lt;0,Saisie!AG12&gt;Paramètres!$C$7),"",Saisie!AG12/Paramètres!$C$7),"")))</f>
        <v/>
      </c>
      <c r="AF12" s="96" t="str">
        <f aca="false">IF(Saisie!AH12="","",IF(Paramètres!$C$5="Lettres",IFERROR(IF(MATCH(Saisie!AH12,Paramètres!$A$11:$A$16,0)&lt;=Paramètres!$C$6,INDEX(Paramètres!$E$11:$E$16,MATCH(Saisie!AH12,Paramètres!$A$11:$A$16,0))/100,""),""),IFERROR(IF(OR(Saisie!AH12&lt;0,Saisie!AH12&gt;Paramètres!$C$7),"",Saisie!AH12/Paramètres!$C$7),"")))</f>
        <v/>
      </c>
      <c r="AG12" s="96" t="str">
        <f aca="false">IF(Saisie!AI12="","",IF(Paramètres!$C$5="Lettres",IFERROR(IF(MATCH(Saisie!AI12,Paramètres!$A$11:$A$16,0)&lt;=Paramètres!$C$6,INDEX(Paramètres!$E$11:$E$16,MATCH(Saisie!AI12,Paramètres!$A$11:$A$16,0))/100,""),""),IFERROR(IF(OR(Saisie!AI12&lt;0,Saisie!AI12&gt;Paramètres!$C$7),"",Saisie!AI12/Paramètres!$C$7),"")))</f>
        <v/>
      </c>
      <c r="AH12" s="96" t="str">
        <f aca="false">IF(Saisie!AJ12="","",IF(Paramètres!$C$5="Lettres",IFERROR(IF(MATCH(Saisie!AJ12,Paramètres!$A$11:$A$16,0)&lt;=Paramètres!$C$6,INDEX(Paramètres!$E$11:$E$16,MATCH(Saisie!AJ12,Paramètres!$A$11:$A$16,0))/100,""),""),IFERROR(IF(OR(Saisie!AJ12&lt;0,Saisie!AJ12&gt;Paramètres!$C$7),"",Saisie!AJ12/Paramètres!$C$7),"")))</f>
        <v/>
      </c>
      <c r="AI12" s="96" t="str">
        <f aca="false">IF(Saisie!AK12="","",IF(Paramètres!$C$5="Lettres",IFERROR(IF(MATCH(Saisie!AK12,Paramètres!$A$11:$A$16,0)&lt;=Paramètres!$C$6,INDEX(Paramètres!$E$11:$E$16,MATCH(Saisie!AK12,Paramètres!$A$11:$A$16,0))/100,""),""),IFERROR(IF(OR(Saisie!AK12&lt;0,Saisie!AK12&gt;Paramètres!$C$7),"",Saisie!AK12/Paramètres!$C$7),"")))</f>
        <v/>
      </c>
      <c r="AJ12" s="96" t="str">
        <f aca="false">IF(Saisie!AL12="","",IF(Paramètres!$C$5="Lettres",IFERROR(IF(MATCH(Saisie!AL12,Paramètres!$A$11:$A$16,0)&lt;=Paramètres!$C$6,INDEX(Paramètres!$E$11:$E$16,MATCH(Saisie!AL12,Paramètres!$A$11:$A$16,0))/100,""),""),IFERROR(IF(OR(Saisie!AL12&lt;0,Saisie!AL12&gt;Paramètres!$C$7),"",Saisie!AL12/Paramètres!$C$7),"")))</f>
        <v/>
      </c>
      <c r="AK12" s="96" t="str">
        <f aca="false">IF(Saisie!AM12="","",IF(Paramètres!$C$5="Lettres",IFERROR(IF(MATCH(Saisie!AM12,Paramètres!$A$11:$A$16,0)&lt;=Paramètres!$C$6,INDEX(Paramètres!$E$11:$E$16,MATCH(Saisie!AM12,Paramètres!$A$11:$A$16,0))/100,""),""),IFERROR(IF(OR(Saisie!AM12&lt;0,Saisie!AM12&gt;Paramètres!$C$7),"",Saisie!AM12/Paramètres!$C$7),"")))</f>
        <v/>
      </c>
      <c r="AL12" s="96" t="str">
        <f aca="false">IF(Saisie!AN12="","",IF(Paramètres!$C$5="Lettres",IFERROR(IF(MATCH(Saisie!AN12,Paramètres!$A$11:$A$16,0)&lt;=Paramètres!$C$6,INDEX(Paramètres!$E$11:$E$16,MATCH(Saisie!AN12,Paramètres!$A$11:$A$16,0))/100,""),""),IFERROR(IF(OR(Saisie!AN12&lt;0,Saisie!AN12&gt;Paramètres!$C$7),"",Saisie!AN12/Paramètres!$C$7),"")))</f>
        <v/>
      </c>
      <c r="AM12" s="96" t="str">
        <f aca="false">IF(Saisie!AO12="","",IF(Paramètres!$C$5="Lettres",IFERROR(IF(MATCH(Saisie!AO12,Paramètres!$A$11:$A$16,0)&lt;=Paramètres!$C$6,INDEX(Paramètres!$E$11:$E$16,MATCH(Saisie!AO12,Paramètres!$A$11:$A$16,0))/100,""),""),IFERROR(IF(OR(Saisie!AO12&lt;0,Saisie!AO12&gt;Paramètres!$C$7),"",Saisie!AO12/Paramètres!$C$7),"")))</f>
        <v/>
      </c>
      <c r="AN12" s="96" t="str">
        <f aca="false">IF(Saisie!AP12="","",IF(Paramètres!$C$5="Lettres",IFERROR(IF(MATCH(Saisie!AP12,Paramètres!$A$11:$A$16,0)&lt;=Paramètres!$C$6,INDEX(Paramètres!$E$11:$E$16,MATCH(Saisie!AP12,Paramètres!$A$11:$A$16,0))/100,""),""),IFERROR(IF(OR(Saisie!AP12&lt;0,Saisie!AP12&gt;Paramètres!$C$7),"",Saisie!AP12/Paramètres!$C$7),"")))</f>
        <v/>
      </c>
      <c r="AO12" s="96" t="str">
        <f aca="false">IF(Saisie!AQ12="","",IF(Paramètres!$C$5="Lettres",IFERROR(IF(MATCH(Saisie!AQ12,Paramètres!$A$11:$A$16,0)&lt;=Paramètres!$C$6,INDEX(Paramètres!$E$11:$E$16,MATCH(Saisie!AQ12,Paramètres!$A$11:$A$16,0))/100,""),""),IFERROR(IF(OR(Saisie!AQ12&lt;0,Saisie!AQ12&gt;Paramètres!$C$7),"",Saisie!AQ12/Paramètres!$C$7),"")))</f>
        <v/>
      </c>
      <c r="AP12" s="96" t="str">
        <f aca="false">IF(Saisie!AR12="","",IF(Paramètres!$C$5="Lettres",IFERROR(IF(MATCH(Saisie!AR12,Paramètres!$A$11:$A$16,0)&lt;=Paramètres!$C$6,INDEX(Paramètres!$E$11:$E$16,MATCH(Saisie!AR12,Paramètres!$A$11:$A$16,0))/100,""),""),IFERROR(IF(OR(Saisie!AR12&lt;0,Saisie!AR12&gt;Paramètres!$C$7),"",Saisie!AR12/Paramètres!$C$7),"")))</f>
        <v/>
      </c>
      <c r="AQ12" s="96" t="str">
        <f aca="false">IF(Saisie!AS12="","",IF(Paramètres!$C$5="Lettres",IFERROR(IF(MATCH(Saisie!AS12,Paramètres!$A$11:$A$16,0)&lt;=Paramètres!$C$6,INDEX(Paramètres!$E$11:$E$16,MATCH(Saisie!AS12,Paramètres!$A$11:$A$16,0))/100,""),""),IFERROR(IF(OR(Saisie!AS12&lt;0,Saisie!AS12&gt;Paramètres!$C$7),"",Saisie!AS12/Paramètres!$C$7),"")))</f>
        <v/>
      </c>
      <c r="AR12" s="96" t="str">
        <f aca="false">IF(Saisie!AT12="","",IF(Paramètres!$C$5="Lettres",IFERROR(IF(MATCH(Saisie!AT12,Paramètres!$A$11:$A$16,0)&lt;=Paramètres!$C$6,INDEX(Paramètres!$E$11:$E$16,MATCH(Saisie!AT12,Paramètres!$A$11:$A$16,0))/100,""),""),IFERROR(IF(OR(Saisie!AT12&lt;0,Saisie!AT12&gt;Paramètres!$C$7),"",Saisie!AT12/Paramètres!$C$7),"")))</f>
        <v/>
      </c>
      <c r="AS12" s="96" t="str">
        <f aca="false">IF(Saisie!AU12="","",IF(Paramètres!$C$5="Lettres",IFERROR(IF(MATCH(Saisie!AU12,Paramètres!$A$11:$A$16,0)&lt;=Paramètres!$C$6,INDEX(Paramètres!$E$11:$E$16,MATCH(Saisie!AU12,Paramètres!$A$11:$A$16,0))/100,""),""),IFERROR(IF(OR(Saisie!AU12&lt;0,Saisie!AU12&gt;Paramètres!$C$7),"",Saisie!AU12/Paramètres!$C$7),"")))</f>
        <v/>
      </c>
      <c r="AT12" s="96" t="str">
        <f aca="false">IF(Saisie!AV12="","",IF(Paramètres!$C$5="Lettres",IFERROR(IF(MATCH(Saisie!AV12,Paramètres!$A$11:$A$16,0)&lt;=Paramètres!$C$6,INDEX(Paramètres!$E$11:$E$16,MATCH(Saisie!AV12,Paramètres!$A$11:$A$16,0))/100,""),""),IFERROR(IF(OR(Saisie!AV12&lt;0,Saisie!AV12&gt;Paramètres!$C$7),"",Saisie!AV12/Paramètres!$C$7),"")))</f>
        <v/>
      </c>
      <c r="AU12" s="96" t="str">
        <f aca="false">IF(Saisie!AW12="","",IF(Paramètres!$C$5="Lettres",IFERROR(IF(MATCH(Saisie!AW12,Paramètres!$A$11:$A$16,0)&lt;=Paramètres!$C$6,INDEX(Paramètres!$E$11:$E$16,MATCH(Saisie!AW12,Paramètres!$A$11:$A$16,0))/100,""),""),IFERROR(IF(OR(Saisie!AW12&lt;0,Saisie!AW12&gt;Paramètres!$C$7),"",Saisie!AW12/Paramètres!$C$7),"")))</f>
        <v/>
      </c>
      <c r="AV12" s="96" t="str">
        <f aca="false">IF(Saisie!AX12="","",IF(Paramètres!$C$5="Lettres",IFERROR(IF(MATCH(Saisie!AX12,Paramètres!$A$11:$A$16,0)&lt;=Paramètres!$C$6,INDEX(Paramètres!$E$11:$E$16,MATCH(Saisie!AX12,Paramètres!$A$11:$A$16,0))/100,""),""),IFERROR(IF(OR(Saisie!AX12&lt;0,Saisie!AX12&gt;Paramètres!$C$7),"",Saisie!AX12/Paramètres!$C$7),"")))</f>
        <v/>
      </c>
      <c r="AW12" s="96" t="str">
        <f aca="false">IF(Saisie!AY12="","",IF(Paramètres!$C$5="Lettres",IFERROR(IF(MATCH(Saisie!AY12,Paramètres!$A$11:$A$16,0)&lt;=Paramètres!$C$6,INDEX(Paramètres!$E$11:$E$16,MATCH(Saisie!AY12,Paramètres!$A$11:$A$16,0))/100,""),""),IFERROR(IF(OR(Saisie!AY12&lt;0,Saisie!AY12&gt;Paramètres!$C$7),"",Saisie!AY12/Paramètres!$C$7),"")))</f>
        <v/>
      </c>
      <c r="AX12" s="96" t="str">
        <f aca="false">IF(Saisie!AZ12="","",IF(Paramètres!$C$5="Lettres",IFERROR(IF(MATCH(Saisie!AZ12,Paramètres!$A$11:$A$16,0)&lt;=Paramètres!$C$6,INDEX(Paramètres!$E$11:$E$16,MATCH(Saisie!AZ12,Paramètres!$A$11:$A$16,0))/100,""),""),IFERROR(IF(OR(Saisie!AZ12&lt;0,Saisie!AZ12&gt;Paramètres!$C$7),"",Saisie!AZ12/Paramètres!$C$7),"")))</f>
        <v/>
      </c>
      <c r="AY12" s="96" t="str">
        <f aca="false">IF(Saisie!BA12="","",IF(Paramètres!$C$5="Lettres",IFERROR(IF(MATCH(Saisie!BA12,Paramètres!$A$11:$A$16,0)&lt;=Paramètres!$C$6,INDEX(Paramètres!$E$11:$E$16,MATCH(Saisie!BA12,Paramètres!$A$11:$A$16,0))/100,""),""),IFERROR(IF(OR(Saisie!BA12&lt;0,Saisie!BA12&gt;Paramètres!$C$7),"",Saisie!BA12/Paramètres!$C$7),"")))</f>
        <v/>
      </c>
      <c r="AZ12" s="4"/>
      <c r="BA12" s="96" t="n">
        <f aca="false">IF($A12="","",IFERROR(SUMPRODUCT(($B$4:$AY$4=BA$4)*N($B12:$AY12))/SUMPRODUCT(($B$4:$AY$4=BA$4)*($B12:$AY12&lt;&gt;"")),""))</f>
        <v>0.5</v>
      </c>
      <c r="BB12" s="96" t="n">
        <f aca="false">IF($A12="","",IFERROR(SUMPRODUCT(($B$4:$AY$4=BB$4)*N($B12:$AY12))/SUMPRODUCT(($B$4:$AY$4=BB$4)*($B12:$AY12&lt;&gt;"")),""))</f>
        <v>0.9</v>
      </c>
      <c r="BC12" s="96" t="n">
        <f aca="false">IF($A12="","",IFERROR(SUMPRODUCT(($B$4:$AY$4=BC$4)*N($B12:$AY12))/SUMPRODUCT(($B$4:$AY$4=BC$4)*($B12:$AY12&lt;&gt;"")),""))</f>
        <v>0.9</v>
      </c>
      <c r="BD12" s="96" t="n">
        <f aca="false">IF($A12="","",IFERROR(SUMPRODUCT(($B$4:$AY$4=BD$4)*N($B12:$AY12))/SUMPRODUCT(($B$4:$AY$4=BD$4)*($B12:$AY12&lt;&gt;"")),""))</f>
        <v>0.6</v>
      </c>
      <c r="BE12" s="96" t="n">
        <f aca="false">IF($A12="","",IFERROR(SUMPRODUCT(($B$4:$AY$4=BE$4)*N($B12:$AY12))/SUMPRODUCT(($B$4:$AY$4=BE$4)*($B12:$AY12&lt;&gt;"")),""))</f>
        <v>0.75</v>
      </c>
      <c r="BF12" s="96" t="n">
        <f aca="false">IF($A12="","",IFERROR(SUMPRODUCT(($B$4:$AY$4=BF$4)*N($B12:$AY12))/SUMPRODUCT(($B$4:$AY$4=BF$4)*($B12:$AY12&lt;&gt;"")),""))</f>
        <v>0.525</v>
      </c>
      <c r="BG12" s="96" t="n">
        <f aca="false">IF($A12="","",IFERROR(SUMPRODUCT(($B$4:$AY$4=BG$4)*N($B12:$AY12))/SUMPRODUCT(($B$4:$AY$4=BG$4)*($B12:$AY12&lt;&gt;"")),""))</f>
        <v>0.8</v>
      </c>
      <c r="BH12" s="96" t="n">
        <f aca="false">IF($A12="","",IFERROR(SUMPRODUCT(($B$4:$AY$4=BH$4)*N($B12:$AY12))/SUMPRODUCT(($B$4:$AY$4=BH$4)*($B12:$AY12&lt;&gt;"")),""))</f>
        <v>0.6</v>
      </c>
      <c r="BI12" s="96" t="n">
        <f aca="false">IF($A12="","",IFERROR(SUMPRODUCT(($B$4:$AY$4=BI$4)*N($B12:$AY12))/SUMPRODUCT(($B$4:$AY$4=BI$4)*($B12:$AY12&lt;&gt;"")),""))</f>
        <v>0.55</v>
      </c>
      <c r="BJ12" s="96" t="n">
        <f aca="false">IF($A12="","",IFERROR(SUMPRODUCT(($B$4:$AY$4=BJ$4)*N($B12:$AY12))/SUMPRODUCT(($B$4:$AY$4=BJ$4)*($B12:$AY12&lt;&gt;"")),""))</f>
        <v>0.9</v>
      </c>
    </row>
    <row r="13" customFormat="false" ht="15" hidden="false" customHeight="true" outlineLevel="0" collapsed="false">
      <c r="A13" s="96" t="n">
        <f aca="false">IF(Saisie!B13="","",Saisie!B13)</f>
        <v>0.785</v>
      </c>
      <c r="B13" s="96" t="n">
        <f aca="false">IF(Saisie!D13="","",IF(Paramètres!$C$5="Lettres",IFERROR(IF(MATCH(Saisie!D13,Paramètres!$A$11:$A$16,0)&lt;=Paramètres!$C$6,INDEX(Paramètres!$E$11:$E$16,MATCH(Saisie!D13,Paramètres!$A$11:$A$16,0))/100,""),""),IFERROR(IF(OR(Saisie!D13&lt;0,Saisie!D13&gt;Paramètres!$C$7),"",Saisie!D13/Paramètres!$C$7),"")))</f>
        <v>0.75</v>
      </c>
      <c r="C13" s="96" t="n">
        <f aca="false">IF(Saisie!E13="","",IF(Paramètres!$C$5="Lettres",IFERROR(IF(MATCH(Saisie!E13,Paramètres!$A$11:$A$16,0)&lt;=Paramètres!$C$6,INDEX(Paramètres!$E$11:$E$16,MATCH(Saisie!E13,Paramètres!$A$11:$A$16,0))/100,""),""),IFERROR(IF(OR(Saisie!E13&lt;0,Saisie!E13&gt;Paramètres!$C$7),"",Saisie!E13/Paramètres!$C$7),"")))</f>
        <v>0.75</v>
      </c>
      <c r="D13" s="96" t="n">
        <f aca="false">IF(Saisie!F13="","",IF(Paramètres!$C$5="Lettres",IFERROR(IF(MATCH(Saisie!F13,Paramètres!$A$11:$A$16,0)&lt;=Paramètres!$C$6,INDEX(Paramètres!$E$11:$E$16,MATCH(Saisie!F13,Paramètres!$A$11:$A$16,0))/100,""),""),IFERROR(IF(OR(Saisie!F13&lt;0,Saisie!F13&gt;Paramètres!$C$7),"",Saisie!F13/Paramètres!$C$7),"")))</f>
        <v>0.8</v>
      </c>
      <c r="E13" s="96" t="n">
        <f aca="false">IF(Saisie!G13="","",IF(Paramètres!$C$5="Lettres",IFERROR(IF(MATCH(Saisie!G13,Paramètres!$A$11:$A$16,0)&lt;=Paramètres!$C$6,INDEX(Paramètres!$E$11:$E$16,MATCH(Saisie!G13,Paramètres!$A$11:$A$16,0))/100,""),""),IFERROR(IF(OR(Saisie!G13&lt;0,Saisie!G13&gt;Paramètres!$C$7),"",Saisie!G13/Paramètres!$C$7),"")))</f>
        <v>0.7</v>
      </c>
      <c r="F13" s="96" t="n">
        <f aca="false">IF(Saisie!H13="","",IF(Paramètres!$C$5="Lettres",IFERROR(IF(MATCH(Saisie!H13,Paramètres!$A$11:$A$16,0)&lt;=Paramètres!$C$6,INDEX(Paramètres!$E$11:$E$16,MATCH(Saisie!H13,Paramètres!$A$11:$A$16,0))/100,""),""),IFERROR(IF(OR(Saisie!H13&lt;0,Saisie!H13&gt;Paramètres!$C$7),"",Saisie!H13/Paramètres!$C$7),"")))</f>
        <v>0.85</v>
      </c>
      <c r="G13" s="96" t="n">
        <f aca="false">IF(Saisie!I13="","",IF(Paramètres!$C$5="Lettres",IFERROR(IF(MATCH(Saisie!I13,Paramètres!$A$11:$A$16,0)&lt;=Paramètres!$C$6,INDEX(Paramètres!$E$11:$E$16,MATCH(Saisie!I13,Paramètres!$A$11:$A$16,0))/100,""),""),IFERROR(IF(OR(Saisie!I13&lt;0,Saisie!I13&gt;Paramètres!$C$7),"",Saisie!I13/Paramètres!$C$7),"")))</f>
        <v>0.75</v>
      </c>
      <c r="H13" s="96" t="n">
        <f aca="false">IF(Saisie!J13="","",IF(Paramètres!$C$5="Lettres",IFERROR(IF(MATCH(Saisie!J13,Paramètres!$A$11:$A$16,0)&lt;=Paramètres!$C$6,INDEX(Paramètres!$E$11:$E$16,MATCH(Saisie!J13,Paramètres!$A$11:$A$16,0))/100,""),""),IFERROR(IF(OR(Saisie!J13&lt;0,Saisie!J13&gt;Paramètres!$C$7),"",Saisie!J13/Paramètres!$C$7),"")))</f>
        <v>0.7</v>
      </c>
      <c r="I13" s="96" t="n">
        <f aca="false">IF(Saisie!K13="","",IF(Paramètres!$C$5="Lettres",IFERROR(IF(MATCH(Saisie!K13,Paramètres!$A$11:$A$16,0)&lt;=Paramètres!$C$6,INDEX(Paramètres!$E$11:$E$16,MATCH(Saisie!K13,Paramètres!$A$11:$A$16,0))/100,""),""),IFERROR(IF(OR(Saisie!K13&lt;0,Saisie!K13&gt;Paramètres!$C$7),"",Saisie!K13/Paramètres!$C$7),"")))</f>
        <v>0.7</v>
      </c>
      <c r="J13" s="96" t="n">
        <f aca="false">IF(Saisie!L13="","",IF(Paramètres!$C$5="Lettres",IFERROR(IF(MATCH(Saisie!L13,Paramètres!$A$11:$A$16,0)&lt;=Paramètres!$C$6,INDEX(Paramètres!$E$11:$E$16,MATCH(Saisie!L13,Paramètres!$A$11:$A$16,0))/100,""),""),IFERROR(IF(OR(Saisie!L13&lt;0,Saisie!L13&gt;Paramètres!$C$7),"",Saisie!L13/Paramètres!$C$7),"")))</f>
        <v>0.75</v>
      </c>
      <c r="K13" s="96" t="n">
        <f aca="false">IF(Saisie!M13="","",IF(Paramètres!$C$5="Lettres",IFERROR(IF(MATCH(Saisie!M13,Paramètres!$A$11:$A$16,0)&lt;=Paramètres!$C$6,INDEX(Paramètres!$E$11:$E$16,MATCH(Saisie!M13,Paramètres!$A$11:$A$16,0))/100,""),""),IFERROR(IF(OR(Saisie!M13&lt;0,Saisie!M13&gt;Paramètres!$C$7),"",Saisie!M13/Paramètres!$C$7),"")))</f>
        <v>0.75</v>
      </c>
      <c r="L13" s="96" t="n">
        <f aca="false">IF(Saisie!N13="","",IF(Paramètres!$C$5="Lettres",IFERROR(IF(MATCH(Saisie!N13,Paramètres!$A$11:$A$16,0)&lt;=Paramètres!$C$6,INDEX(Paramètres!$E$11:$E$16,MATCH(Saisie!N13,Paramètres!$A$11:$A$16,0))/100,""),""),IFERROR(IF(OR(Saisie!N13&lt;0,Saisie!N13&gt;Paramètres!$C$7),"",Saisie!N13/Paramètres!$C$7),"")))</f>
        <v>0.9</v>
      </c>
      <c r="M13" s="96" t="n">
        <f aca="false">IF(Saisie!O13="","",IF(Paramètres!$C$5="Lettres",IFERROR(IF(MATCH(Saisie!O13,Paramètres!$A$11:$A$16,0)&lt;=Paramètres!$C$6,INDEX(Paramètres!$E$11:$E$16,MATCH(Saisie!O13,Paramètres!$A$11:$A$16,0))/100,""),""),IFERROR(IF(OR(Saisie!O13&lt;0,Saisie!O13&gt;Paramètres!$C$7),"",Saisie!O13/Paramètres!$C$7),"")))</f>
        <v>0.9</v>
      </c>
      <c r="N13" s="96" t="n">
        <f aca="false">IF(Saisie!P13="","",IF(Paramètres!$C$5="Lettres",IFERROR(IF(MATCH(Saisie!P13,Paramètres!$A$11:$A$16,0)&lt;=Paramètres!$C$6,INDEX(Paramètres!$E$11:$E$16,MATCH(Saisie!P13,Paramètres!$A$11:$A$16,0))/100,""),""),IFERROR(IF(OR(Saisie!P13&lt;0,Saisie!P13&gt;Paramètres!$C$7),"",Saisie!P13/Paramètres!$C$7),"")))</f>
        <v>0.75</v>
      </c>
      <c r="O13" s="96" t="n">
        <f aca="false">IF(Saisie!Q13="","",IF(Paramètres!$C$5="Lettres",IFERROR(IF(MATCH(Saisie!Q13,Paramètres!$A$11:$A$16,0)&lt;=Paramètres!$C$6,INDEX(Paramètres!$E$11:$E$16,MATCH(Saisie!Q13,Paramètres!$A$11:$A$16,0))/100,""),""),IFERROR(IF(OR(Saisie!Q13&lt;0,Saisie!Q13&gt;Paramètres!$C$7),"",Saisie!Q13/Paramètres!$C$7),"")))</f>
        <v>0.9</v>
      </c>
      <c r="P13" s="96" t="n">
        <f aca="false">IF(Saisie!R13="","",IF(Paramètres!$C$5="Lettres",IFERROR(IF(MATCH(Saisie!R13,Paramètres!$A$11:$A$16,0)&lt;=Paramètres!$C$6,INDEX(Paramètres!$E$11:$E$16,MATCH(Saisie!R13,Paramètres!$A$11:$A$16,0))/100,""),""),IFERROR(IF(OR(Saisie!R13&lt;0,Saisie!R13&gt;Paramètres!$C$7),"",Saisie!R13/Paramètres!$C$7),"")))</f>
        <v>0.85</v>
      </c>
      <c r="Q13" s="96" t="n">
        <f aca="false">IF(Saisie!S13="","",IF(Paramètres!$C$5="Lettres",IFERROR(IF(MATCH(Saisie!S13,Paramètres!$A$11:$A$16,0)&lt;=Paramètres!$C$6,INDEX(Paramètres!$E$11:$E$16,MATCH(Saisie!S13,Paramètres!$A$11:$A$16,0))/100,""),""),IFERROR(IF(OR(Saisie!S13&lt;0,Saisie!S13&gt;Paramètres!$C$7),"",Saisie!S13/Paramètres!$C$7),"")))</f>
        <v>0.7</v>
      </c>
      <c r="R13" s="96" t="n">
        <f aca="false">IF(Saisie!T13="","",IF(Paramètres!$C$5="Lettres",IFERROR(IF(MATCH(Saisie!T13,Paramètres!$A$11:$A$16,0)&lt;=Paramètres!$C$6,INDEX(Paramètres!$E$11:$E$16,MATCH(Saisie!T13,Paramètres!$A$11:$A$16,0))/100,""),""),IFERROR(IF(OR(Saisie!T13&lt;0,Saisie!T13&gt;Paramètres!$C$7),"",Saisie!T13/Paramètres!$C$7),"")))</f>
        <v>0.8</v>
      </c>
      <c r="S13" s="96" t="n">
        <f aca="false">IF(Saisie!U13="","",IF(Paramètres!$C$5="Lettres",IFERROR(IF(MATCH(Saisie!U13,Paramètres!$A$11:$A$16,0)&lt;=Paramètres!$C$6,INDEX(Paramètres!$E$11:$E$16,MATCH(Saisie!U13,Paramètres!$A$11:$A$16,0))/100,""),""),IFERROR(IF(OR(Saisie!U13&lt;0,Saisie!U13&gt;Paramètres!$C$7),"",Saisie!U13/Paramètres!$C$7),"")))</f>
        <v>0.8</v>
      </c>
      <c r="T13" s="96" t="n">
        <f aca="false">IF(Saisie!V13="","",IF(Paramètres!$C$5="Lettres",IFERROR(IF(MATCH(Saisie!V13,Paramètres!$A$11:$A$16,0)&lt;=Paramètres!$C$6,INDEX(Paramètres!$E$11:$E$16,MATCH(Saisie!V13,Paramètres!$A$11:$A$16,0))/100,""),""),IFERROR(IF(OR(Saisie!V13&lt;0,Saisie!V13&gt;Paramètres!$C$7),"",Saisie!V13/Paramètres!$C$7),"")))</f>
        <v>0.75</v>
      </c>
      <c r="U13" s="96" t="n">
        <f aca="false">IF(Saisie!W13="","",IF(Paramètres!$C$5="Lettres",IFERROR(IF(MATCH(Saisie!W13,Paramètres!$A$11:$A$16,0)&lt;=Paramètres!$C$6,INDEX(Paramètres!$E$11:$E$16,MATCH(Saisie!W13,Paramètres!$A$11:$A$16,0))/100,""),""),IFERROR(IF(OR(Saisie!W13&lt;0,Saisie!W13&gt;Paramètres!$C$7),"",Saisie!W13/Paramètres!$C$7),"")))</f>
        <v>0.85</v>
      </c>
      <c r="V13" s="96" t="str">
        <f aca="false">IF(Saisie!X13="","",IF(Paramètres!$C$5="Lettres",IFERROR(IF(MATCH(Saisie!X13,Paramètres!$A$11:$A$16,0)&lt;=Paramètres!$C$6,INDEX(Paramètres!$E$11:$E$16,MATCH(Saisie!X13,Paramètres!$A$11:$A$16,0))/100,""),""),IFERROR(IF(OR(Saisie!X13&lt;0,Saisie!X13&gt;Paramètres!$C$7),"",Saisie!X13/Paramètres!$C$7),"")))</f>
        <v/>
      </c>
      <c r="W13" s="96" t="str">
        <f aca="false">IF(Saisie!Y13="","",IF(Paramètres!$C$5="Lettres",IFERROR(IF(MATCH(Saisie!Y13,Paramètres!$A$11:$A$16,0)&lt;=Paramètres!$C$6,INDEX(Paramètres!$E$11:$E$16,MATCH(Saisie!Y13,Paramètres!$A$11:$A$16,0))/100,""),""),IFERROR(IF(OR(Saisie!Y13&lt;0,Saisie!Y13&gt;Paramètres!$C$7),"",Saisie!Y13/Paramètres!$C$7),"")))</f>
        <v/>
      </c>
      <c r="X13" s="96" t="str">
        <f aca="false">IF(Saisie!Z13="","",IF(Paramètres!$C$5="Lettres",IFERROR(IF(MATCH(Saisie!Z13,Paramètres!$A$11:$A$16,0)&lt;=Paramètres!$C$6,INDEX(Paramètres!$E$11:$E$16,MATCH(Saisie!Z13,Paramètres!$A$11:$A$16,0))/100,""),""),IFERROR(IF(OR(Saisie!Z13&lt;0,Saisie!Z13&gt;Paramètres!$C$7),"",Saisie!Z13/Paramètres!$C$7),"")))</f>
        <v/>
      </c>
      <c r="Y13" s="96" t="str">
        <f aca="false">IF(Saisie!AA13="","",IF(Paramètres!$C$5="Lettres",IFERROR(IF(MATCH(Saisie!AA13,Paramètres!$A$11:$A$16,0)&lt;=Paramètres!$C$6,INDEX(Paramètres!$E$11:$E$16,MATCH(Saisie!AA13,Paramètres!$A$11:$A$16,0))/100,""),""),IFERROR(IF(OR(Saisie!AA13&lt;0,Saisie!AA13&gt;Paramètres!$C$7),"",Saisie!AA13/Paramètres!$C$7),"")))</f>
        <v/>
      </c>
      <c r="Z13" s="96" t="str">
        <f aca="false">IF(Saisie!AB13="","",IF(Paramètres!$C$5="Lettres",IFERROR(IF(MATCH(Saisie!AB13,Paramètres!$A$11:$A$16,0)&lt;=Paramètres!$C$6,INDEX(Paramètres!$E$11:$E$16,MATCH(Saisie!AB13,Paramètres!$A$11:$A$16,0))/100,""),""),IFERROR(IF(OR(Saisie!AB13&lt;0,Saisie!AB13&gt;Paramètres!$C$7),"",Saisie!AB13/Paramètres!$C$7),"")))</f>
        <v/>
      </c>
      <c r="AA13" s="96" t="str">
        <f aca="false">IF(Saisie!AC13="","",IF(Paramètres!$C$5="Lettres",IFERROR(IF(MATCH(Saisie!AC13,Paramètres!$A$11:$A$16,0)&lt;=Paramètres!$C$6,INDEX(Paramètres!$E$11:$E$16,MATCH(Saisie!AC13,Paramètres!$A$11:$A$16,0))/100,""),""),IFERROR(IF(OR(Saisie!AC13&lt;0,Saisie!AC13&gt;Paramètres!$C$7),"",Saisie!AC13/Paramètres!$C$7),"")))</f>
        <v/>
      </c>
      <c r="AB13" s="96" t="str">
        <f aca="false">IF(Saisie!AD13="","",IF(Paramètres!$C$5="Lettres",IFERROR(IF(MATCH(Saisie!AD13,Paramètres!$A$11:$A$16,0)&lt;=Paramètres!$C$6,INDEX(Paramètres!$E$11:$E$16,MATCH(Saisie!AD13,Paramètres!$A$11:$A$16,0))/100,""),""),IFERROR(IF(OR(Saisie!AD13&lt;0,Saisie!AD13&gt;Paramètres!$C$7),"",Saisie!AD13/Paramètres!$C$7),"")))</f>
        <v/>
      </c>
      <c r="AC13" s="96" t="str">
        <f aca="false">IF(Saisie!AE13="","",IF(Paramètres!$C$5="Lettres",IFERROR(IF(MATCH(Saisie!AE13,Paramètres!$A$11:$A$16,0)&lt;=Paramètres!$C$6,INDEX(Paramètres!$E$11:$E$16,MATCH(Saisie!AE13,Paramètres!$A$11:$A$16,0))/100,""),""),IFERROR(IF(OR(Saisie!AE13&lt;0,Saisie!AE13&gt;Paramètres!$C$7),"",Saisie!AE13/Paramètres!$C$7),"")))</f>
        <v/>
      </c>
      <c r="AD13" s="96" t="str">
        <f aca="false">IF(Saisie!AF13="","",IF(Paramètres!$C$5="Lettres",IFERROR(IF(MATCH(Saisie!AF13,Paramètres!$A$11:$A$16,0)&lt;=Paramètres!$C$6,INDEX(Paramètres!$E$11:$E$16,MATCH(Saisie!AF13,Paramètres!$A$11:$A$16,0))/100,""),""),IFERROR(IF(OR(Saisie!AF13&lt;0,Saisie!AF13&gt;Paramètres!$C$7),"",Saisie!AF13/Paramètres!$C$7),"")))</f>
        <v/>
      </c>
      <c r="AE13" s="96" t="str">
        <f aca="false">IF(Saisie!AG13="","",IF(Paramètres!$C$5="Lettres",IFERROR(IF(MATCH(Saisie!AG13,Paramètres!$A$11:$A$16,0)&lt;=Paramètres!$C$6,INDEX(Paramètres!$E$11:$E$16,MATCH(Saisie!AG13,Paramètres!$A$11:$A$16,0))/100,""),""),IFERROR(IF(OR(Saisie!AG13&lt;0,Saisie!AG13&gt;Paramètres!$C$7),"",Saisie!AG13/Paramètres!$C$7),"")))</f>
        <v/>
      </c>
      <c r="AF13" s="96" t="str">
        <f aca="false">IF(Saisie!AH13="","",IF(Paramètres!$C$5="Lettres",IFERROR(IF(MATCH(Saisie!AH13,Paramètres!$A$11:$A$16,0)&lt;=Paramètres!$C$6,INDEX(Paramètres!$E$11:$E$16,MATCH(Saisie!AH13,Paramètres!$A$11:$A$16,0))/100,""),""),IFERROR(IF(OR(Saisie!AH13&lt;0,Saisie!AH13&gt;Paramètres!$C$7),"",Saisie!AH13/Paramètres!$C$7),"")))</f>
        <v/>
      </c>
      <c r="AG13" s="96" t="str">
        <f aca="false">IF(Saisie!AI13="","",IF(Paramètres!$C$5="Lettres",IFERROR(IF(MATCH(Saisie!AI13,Paramètres!$A$11:$A$16,0)&lt;=Paramètres!$C$6,INDEX(Paramètres!$E$11:$E$16,MATCH(Saisie!AI13,Paramètres!$A$11:$A$16,0))/100,""),""),IFERROR(IF(OR(Saisie!AI13&lt;0,Saisie!AI13&gt;Paramètres!$C$7),"",Saisie!AI13/Paramètres!$C$7),"")))</f>
        <v/>
      </c>
      <c r="AH13" s="96" t="str">
        <f aca="false">IF(Saisie!AJ13="","",IF(Paramètres!$C$5="Lettres",IFERROR(IF(MATCH(Saisie!AJ13,Paramètres!$A$11:$A$16,0)&lt;=Paramètres!$C$6,INDEX(Paramètres!$E$11:$E$16,MATCH(Saisie!AJ13,Paramètres!$A$11:$A$16,0))/100,""),""),IFERROR(IF(OR(Saisie!AJ13&lt;0,Saisie!AJ13&gt;Paramètres!$C$7),"",Saisie!AJ13/Paramètres!$C$7),"")))</f>
        <v/>
      </c>
      <c r="AI13" s="96" t="str">
        <f aca="false">IF(Saisie!AK13="","",IF(Paramètres!$C$5="Lettres",IFERROR(IF(MATCH(Saisie!AK13,Paramètres!$A$11:$A$16,0)&lt;=Paramètres!$C$6,INDEX(Paramètres!$E$11:$E$16,MATCH(Saisie!AK13,Paramètres!$A$11:$A$16,0))/100,""),""),IFERROR(IF(OR(Saisie!AK13&lt;0,Saisie!AK13&gt;Paramètres!$C$7),"",Saisie!AK13/Paramètres!$C$7),"")))</f>
        <v/>
      </c>
      <c r="AJ13" s="96" t="str">
        <f aca="false">IF(Saisie!AL13="","",IF(Paramètres!$C$5="Lettres",IFERROR(IF(MATCH(Saisie!AL13,Paramètres!$A$11:$A$16,0)&lt;=Paramètres!$C$6,INDEX(Paramètres!$E$11:$E$16,MATCH(Saisie!AL13,Paramètres!$A$11:$A$16,0))/100,""),""),IFERROR(IF(OR(Saisie!AL13&lt;0,Saisie!AL13&gt;Paramètres!$C$7),"",Saisie!AL13/Paramètres!$C$7),"")))</f>
        <v/>
      </c>
      <c r="AK13" s="96" t="str">
        <f aca="false">IF(Saisie!AM13="","",IF(Paramètres!$C$5="Lettres",IFERROR(IF(MATCH(Saisie!AM13,Paramètres!$A$11:$A$16,0)&lt;=Paramètres!$C$6,INDEX(Paramètres!$E$11:$E$16,MATCH(Saisie!AM13,Paramètres!$A$11:$A$16,0))/100,""),""),IFERROR(IF(OR(Saisie!AM13&lt;0,Saisie!AM13&gt;Paramètres!$C$7),"",Saisie!AM13/Paramètres!$C$7),"")))</f>
        <v/>
      </c>
      <c r="AL13" s="96" t="str">
        <f aca="false">IF(Saisie!AN13="","",IF(Paramètres!$C$5="Lettres",IFERROR(IF(MATCH(Saisie!AN13,Paramètres!$A$11:$A$16,0)&lt;=Paramètres!$C$6,INDEX(Paramètres!$E$11:$E$16,MATCH(Saisie!AN13,Paramètres!$A$11:$A$16,0))/100,""),""),IFERROR(IF(OR(Saisie!AN13&lt;0,Saisie!AN13&gt;Paramètres!$C$7),"",Saisie!AN13/Paramètres!$C$7),"")))</f>
        <v/>
      </c>
      <c r="AM13" s="96" t="str">
        <f aca="false">IF(Saisie!AO13="","",IF(Paramètres!$C$5="Lettres",IFERROR(IF(MATCH(Saisie!AO13,Paramètres!$A$11:$A$16,0)&lt;=Paramètres!$C$6,INDEX(Paramètres!$E$11:$E$16,MATCH(Saisie!AO13,Paramètres!$A$11:$A$16,0))/100,""),""),IFERROR(IF(OR(Saisie!AO13&lt;0,Saisie!AO13&gt;Paramètres!$C$7),"",Saisie!AO13/Paramètres!$C$7),"")))</f>
        <v/>
      </c>
      <c r="AN13" s="96" t="str">
        <f aca="false">IF(Saisie!AP13="","",IF(Paramètres!$C$5="Lettres",IFERROR(IF(MATCH(Saisie!AP13,Paramètres!$A$11:$A$16,0)&lt;=Paramètres!$C$6,INDEX(Paramètres!$E$11:$E$16,MATCH(Saisie!AP13,Paramètres!$A$11:$A$16,0))/100,""),""),IFERROR(IF(OR(Saisie!AP13&lt;0,Saisie!AP13&gt;Paramètres!$C$7),"",Saisie!AP13/Paramètres!$C$7),"")))</f>
        <v/>
      </c>
      <c r="AO13" s="96" t="str">
        <f aca="false">IF(Saisie!AQ13="","",IF(Paramètres!$C$5="Lettres",IFERROR(IF(MATCH(Saisie!AQ13,Paramètres!$A$11:$A$16,0)&lt;=Paramètres!$C$6,INDEX(Paramètres!$E$11:$E$16,MATCH(Saisie!AQ13,Paramètres!$A$11:$A$16,0))/100,""),""),IFERROR(IF(OR(Saisie!AQ13&lt;0,Saisie!AQ13&gt;Paramètres!$C$7),"",Saisie!AQ13/Paramètres!$C$7),"")))</f>
        <v/>
      </c>
      <c r="AP13" s="96" t="str">
        <f aca="false">IF(Saisie!AR13="","",IF(Paramètres!$C$5="Lettres",IFERROR(IF(MATCH(Saisie!AR13,Paramètres!$A$11:$A$16,0)&lt;=Paramètres!$C$6,INDEX(Paramètres!$E$11:$E$16,MATCH(Saisie!AR13,Paramètres!$A$11:$A$16,0))/100,""),""),IFERROR(IF(OR(Saisie!AR13&lt;0,Saisie!AR13&gt;Paramètres!$C$7),"",Saisie!AR13/Paramètres!$C$7),"")))</f>
        <v/>
      </c>
      <c r="AQ13" s="96" t="str">
        <f aca="false">IF(Saisie!AS13="","",IF(Paramètres!$C$5="Lettres",IFERROR(IF(MATCH(Saisie!AS13,Paramètres!$A$11:$A$16,0)&lt;=Paramètres!$C$6,INDEX(Paramètres!$E$11:$E$16,MATCH(Saisie!AS13,Paramètres!$A$11:$A$16,0))/100,""),""),IFERROR(IF(OR(Saisie!AS13&lt;0,Saisie!AS13&gt;Paramètres!$C$7),"",Saisie!AS13/Paramètres!$C$7),"")))</f>
        <v/>
      </c>
      <c r="AR13" s="96" t="str">
        <f aca="false">IF(Saisie!AT13="","",IF(Paramètres!$C$5="Lettres",IFERROR(IF(MATCH(Saisie!AT13,Paramètres!$A$11:$A$16,0)&lt;=Paramètres!$C$6,INDEX(Paramètres!$E$11:$E$16,MATCH(Saisie!AT13,Paramètres!$A$11:$A$16,0))/100,""),""),IFERROR(IF(OR(Saisie!AT13&lt;0,Saisie!AT13&gt;Paramètres!$C$7),"",Saisie!AT13/Paramètres!$C$7),"")))</f>
        <v/>
      </c>
      <c r="AS13" s="96" t="str">
        <f aca="false">IF(Saisie!AU13="","",IF(Paramètres!$C$5="Lettres",IFERROR(IF(MATCH(Saisie!AU13,Paramètres!$A$11:$A$16,0)&lt;=Paramètres!$C$6,INDEX(Paramètres!$E$11:$E$16,MATCH(Saisie!AU13,Paramètres!$A$11:$A$16,0))/100,""),""),IFERROR(IF(OR(Saisie!AU13&lt;0,Saisie!AU13&gt;Paramètres!$C$7),"",Saisie!AU13/Paramètres!$C$7),"")))</f>
        <v/>
      </c>
      <c r="AT13" s="96" t="str">
        <f aca="false">IF(Saisie!AV13="","",IF(Paramètres!$C$5="Lettres",IFERROR(IF(MATCH(Saisie!AV13,Paramètres!$A$11:$A$16,0)&lt;=Paramètres!$C$6,INDEX(Paramètres!$E$11:$E$16,MATCH(Saisie!AV13,Paramètres!$A$11:$A$16,0))/100,""),""),IFERROR(IF(OR(Saisie!AV13&lt;0,Saisie!AV13&gt;Paramètres!$C$7),"",Saisie!AV13/Paramètres!$C$7),"")))</f>
        <v/>
      </c>
      <c r="AU13" s="96" t="str">
        <f aca="false">IF(Saisie!AW13="","",IF(Paramètres!$C$5="Lettres",IFERROR(IF(MATCH(Saisie!AW13,Paramètres!$A$11:$A$16,0)&lt;=Paramètres!$C$6,INDEX(Paramètres!$E$11:$E$16,MATCH(Saisie!AW13,Paramètres!$A$11:$A$16,0))/100,""),""),IFERROR(IF(OR(Saisie!AW13&lt;0,Saisie!AW13&gt;Paramètres!$C$7),"",Saisie!AW13/Paramètres!$C$7),"")))</f>
        <v/>
      </c>
      <c r="AV13" s="96" t="str">
        <f aca="false">IF(Saisie!AX13="","",IF(Paramètres!$C$5="Lettres",IFERROR(IF(MATCH(Saisie!AX13,Paramètres!$A$11:$A$16,0)&lt;=Paramètres!$C$6,INDEX(Paramètres!$E$11:$E$16,MATCH(Saisie!AX13,Paramètres!$A$11:$A$16,0))/100,""),""),IFERROR(IF(OR(Saisie!AX13&lt;0,Saisie!AX13&gt;Paramètres!$C$7),"",Saisie!AX13/Paramètres!$C$7),"")))</f>
        <v/>
      </c>
      <c r="AW13" s="96" t="str">
        <f aca="false">IF(Saisie!AY13="","",IF(Paramètres!$C$5="Lettres",IFERROR(IF(MATCH(Saisie!AY13,Paramètres!$A$11:$A$16,0)&lt;=Paramètres!$C$6,INDEX(Paramètres!$E$11:$E$16,MATCH(Saisie!AY13,Paramètres!$A$11:$A$16,0))/100,""),""),IFERROR(IF(OR(Saisie!AY13&lt;0,Saisie!AY13&gt;Paramètres!$C$7),"",Saisie!AY13/Paramètres!$C$7),"")))</f>
        <v/>
      </c>
      <c r="AX13" s="96" t="str">
        <f aca="false">IF(Saisie!AZ13="","",IF(Paramètres!$C$5="Lettres",IFERROR(IF(MATCH(Saisie!AZ13,Paramètres!$A$11:$A$16,0)&lt;=Paramètres!$C$6,INDEX(Paramètres!$E$11:$E$16,MATCH(Saisie!AZ13,Paramètres!$A$11:$A$16,0))/100,""),""),IFERROR(IF(OR(Saisie!AZ13&lt;0,Saisie!AZ13&gt;Paramètres!$C$7),"",Saisie!AZ13/Paramètres!$C$7),"")))</f>
        <v/>
      </c>
      <c r="AY13" s="96" t="str">
        <f aca="false">IF(Saisie!BA13="","",IF(Paramètres!$C$5="Lettres",IFERROR(IF(MATCH(Saisie!BA13,Paramètres!$A$11:$A$16,0)&lt;=Paramètres!$C$6,INDEX(Paramètres!$E$11:$E$16,MATCH(Saisie!BA13,Paramètres!$A$11:$A$16,0))/100,""),""),IFERROR(IF(OR(Saisie!BA13&lt;0,Saisie!BA13&gt;Paramètres!$C$7),"",Saisie!BA13/Paramètres!$C$7),"")))</f>
        <v/>
      </c>
      <c r="AZ13" s="4"/>
      <c r="BA13" s="96" t="n">
        <f aca="false">IF($A13="","",IFERROR(SUMPRODUCT(($B$4:$AY$4=BA$4)*N($B13:$AY13))/SUMPRODUCT(($B$4:$AY$4=BA$4)*($B13:$AY13&lt;&gt;"")),""))</f>
        <v>0.75</v>
      </c>
      <c r="BB13" s="96" t="n">
        <f aca="false">IF($A13="","",IFERROR(SUMPRODUCT(($B$4:$AY$4=BB$4)*N($B13:$AY13))/SUMPRODUCT(($B$4:$AY$4=BB$4)*($B13:$AY13&lt;&gt;"")),""))</f>
        <v>0.75</v>
      </c>
      <c r="BC13" s="96" t="n">
        <f aca="false">IF($A13="","",IFERROR(SUMPRODUCT(($B$4:$AY$4=BC$4)*N($B13:$AY13))/SUMPRODUCT(($B$4:$AY$4=BC$4)*($B13:$AY13&lt;&gt;"")),""))</f>
        <v>0.9</v>
      </c>
      <c r="BD13" s="96" t="n">
        <f aca="false">IF($A13="","",IFERROR(SUMPRODUCT(($B$4:$AY$4=BD$4)*N($B13:$AY13))/SUMPRODUCT(($B$4:$AY$4=BD$4)*($B13:$AY13&lt;&gt;"")),""))</f>
        <v>0.75</v>
      </c>
      <c r="BE13" s="96" t="n">
        <f aca="false">IF($A13="","",IFERROR(SUMPRODUCT(($B$4:$AY$4=BE$4)*N($B13:$AY13))/SUMPRODUCT(($B$4:$AY$4=BE$4)*($B13:$AY13&lt;&gt;"")),""))</f>
        <v>0.9</v>
      </c>
      <c r="BF13" s="96" t="n">
        <f aca="false">IF($A13="","",IFERROR(SUMPRODUCT(($B$4:$AY$4=BF$4)*N($B13:$AY13))/SUMPRODUCT(($B$4:$AY$4=BF$4)*($B13:$AY13&lt;&gt;"")),""))</f>
        <v>0.775</v>
      </c>
      <c r="BG13" s="96" t="n">
        <f aca="false">IF($A13="","",IFERROR(SUMPRODUCT(($B$4:$AY$4=BG$4)*N($B13:$AY13))/SUMPRODUCT(($B$4:$AY$4=BG$4)*($B13:$AY13&lt;&gt;"")),""))</f>
        <v>0.8</v>
      </c>
      <c r="BH13" s="96" t="n">
        <f aca="false">IF($A13="","",IFERROR(SUMPRODUCT(($B$4:$AY$4=BH$4)*N($B13:$AY13))/SUMPRODUCT(($B$4:$AY$4=BH$4)*($B13:$AY13&lt;&gt;"")),""))</f>
        <v>0.8</v>
      </c>
      <c r="BI13" s="96" t="n">
        <f aca="false">IF($A13="","",IFERROR(SUMPRODUCT(($B$4:$AY$4=BI$4)*N($B13:$AY13))/SUMPRODUCT(($B$4:$AY$4=BI$4)*($B13:$AY13&lt;&gt;"")),""))</f>
        <v>0.75</v>
      </c>
      <c r="BJ13" s="96" t="n">
        <f aca="false">IF($A13="","",IFERROR(SUMPRODUCT(($B$4:$AY$4=BJ$4)*N($B13:$AY13))/SUMPRODUCT(($B$4:$AY$4=BJ$4)*($B13:$AY13&lt;&gt;"")),""))</f>
        <v>0.85</v>
      </c>
    </row>
    <row r="14" customFormat="false" ht="15" hidden="false" customHeight="true" outlineLevel="0" collapsed="false">
      <c r="A14" s="96" t="n">
        <f aca="false">IF(Saisie!B14="","",Saisie!B14)</f>
        <v>0.635</v>
      </c>
      <c r="B14" s="96" t="n">
        <f aca="false">IF(Saisie!D14="","",IF(Paramètres!$C$5="Lettres",IFERROR(IF(MATCH(Saisie!D14,Paramètres!$A$11:$A$16,0)&lt;=Paramètres!$C$6,INDEX(Paramètres!$E$11:$E$16,MATCH(Saisie!D14,Paramètres!$A$11:$A$16,0))/100,""),""),IFERROR(IF(OR(Saisie!D14&lt;0,Saisie!D14&gt;Paramètres!$C$7),"",Saisie!D14/Paramètres!$C$7),"")))</f>
        <v>0.55</v>
      </c>
      <c r="C14" s="96" t="n">
        <f aca="false">IF(Saisie!E14="","",IF(Paramètres!$C$5="Lettres",IFERROR(IF(MATCH(Saisie!E14,Paramètres!$A$11:$A$16,0)&lt;=Paramètres!$C$6,INDEX(Paramètres!$E$11:$E$16,MATCH(Saisie!E14,Paramètres!$A$11:$A$16,0))/100,""),""),IFERROR(IF(OR(Saisie!E14&lt;0,Saisie!E14&gt;Paramètres!$C$7),"",Saisie!E14/Paramètres!$C$7),"")))</f>
        <v>0.55</v>
      </c>
      <c r="D14" s="96" t="n">
        <f aca="false">IF(Saisie!F14="","",IF(Paramètres!$C$5="Lettres",IFERROR(IF(MATCH(Saisie!F14,Paramètres!$A$11:$A$16,0)&lt;=Paramètres!$C$6,INDEX(Paramètres!$E$11:$E$16,MATCH(Saisie!F14,Paramètres!$A$11:$A$16,0))/100,""),""),IFERROR(IF(OR(Saisie!F14&lt;0,Saisie!F14&gt;Paramètres!$C$7),"",Saisie!F14/Paramètres!$C$7),"")))</f>
        <v>0.6</v>
      </c>
      <c r="E14" s="96" t="n">
        <f aca="false">IF(Saisie!G14="","",IF(Paramètres!$C$5="Lettres",IFERROR(IF(MATCH(Saisie!G14,Paramètres!$A$11:$A$16,0)&lt;=Paramètres!$C$6,INDEX(Paramètres!$E$11:$E$16,MATCH(Saisie!G14,Paramètres!$A$11:$A$16,0))/100,""),""),IFERROR(IF(OR(Saisie!G14&lt;0,Saisie!G14&gt;Paramètres!$C$7),"",Saisie!G14/Paramètres!$C$7),"")))</f>
        <v>0.5</v>
      </c>
      <c r="F14" s="96" t="n">
        <f aca="false">IF(Saisie!H14="","",IF(Paramètres!$C$5="Lettres",IFERROR(IF(MATCH(Saisie!H14,Paramètres!$A$11:$A$16,0)&lt;=Paramètres!$C$6,INDEX(Paramètres!$E$11:$E$16,MATCH(Saisie!H14,Paramètres!$A$11:$A$16,0))/100,""),""),IFERROR(IF(OR(Saisie!H14&lt;0,Saisie!H14&gt;Paramètres!$C$7),"",Saisie!H14/Paramètres!$C$7),"")))</f>
        <v>0.75</v>
      </c>
      <c r="G14" s="96" t="n">
        <f aca="false">IF(Saisie!I14="","",IF(Paramètres!$C$5="Lettres",IFERROR(IF(MATCH(Saisie!I14,Paramètres!$A$11:$A$16,0)&lt;=Paramètres!$C$6,INDEX(Paramètres!$E$11:$E$16,MATCH(Saisie!I14,Paramètres!$A$11:$A$16,0))/100,""),""),IFERROR(IF(OR(Saisie!I14&lt;0,Saisie!I14&gt;Paramètres!$C$7),"",Saisie!I14/Paramètres!$C$7),"")))</f>
        <v>0.65</v>
      </c>
      <c r="H14" s="96" t="n">
        <f aca="false">IF(Saisie!J14="","",IF(Paramètres!$C$5="Lettres",IFERROR(IF(MATCH(Saisie!J14,Paramètres!$A$11:$A$16,0)&lt;=Paramètres!$C$6,INDEX(Paramètres!$E$11:$E$16,MATCH(Saisie!J14,Paramètres!$A$11:$A$16,0))/100,""),""),IFERROR(IF(OR(Saisie!J14&lt;0,Saisie!J14&gt;Paramètres!$C$7),"",Saisie!J14/Paramètres!$C$7),"")))</f>
        <v>0.6</v>
      </c>
      <c r="I14" s="96" t="n">
        <f aca="false">IF(Saisie!K14="","",IF(Paramètres!$C$5="Lettres",IFERROR(IF(MATCH(Saisie!K14,Paramètres!$A$11:$A$16,0)&lt;=Paramètres!$C$6,INDEX(Paramètres!$E$11:$E$16,MATCH(Saisie!K14,Paramètres!$A$11:$A$16,0))/100,""),""),IFERROR(IF(OR(Saisie!K14&lt;0,Saisie!K14&gt;Paramètres!$C$7),"",Saisie!K14/Paramètres!$C$7),"")))</f>
        <v>0.6</v>
      </c>
      <c r="J14" s="96" t="n">
        <f aca="false">IF(Saisie!L14="","",IF(Paramètres!$C$5="Lettres",IFERROR(IF(MATCH(Saisie!L14,Paramètres!$A$11:$A$16,0)&lt;=Paramètres!$C$6,INDEX(Paramètres!$E$11:$E$16,MATCH(Saisie!L14,Paramètres!$A$11:$A$16,0))/100,""),""),IFERROR(IF(OR(Saisie!L14&lt;0,Saisie!L14&gt;Paramètres!$C$7),"",Saisie!L14/Paramètres!$C$7),"")))</f>
        <v>0.65</v>
      </c>
      <c r="K14" s="96" t="n">
        <f aca="false">IF(Saisie!M14="","",IF(Paramètres!$C$5="Lettres",IFERROR(IF(MATCH(Saisie!M14,Paramètres!$A$11:$A$16,0)&lt;=Paramètres!$C$6,INDEX(Paramètres!$E$11:$E$16,MATCH(Saisie!M14,Paramètres!$A$11:$A$16,0))/100,""),""),IFERROR(IF(OR(Saisie!M14&lt;0,Saisie!M14&gt;Paramètres!$C$7),"",Saisie!M14/Paramètres!$C$7),"")))</f>
        <v>0.65</v>
      </c>
      <c r="L14" s="96" t="n">
        <f aca="false">IF(Saisie!N14="","",IF(Paramètres!$C$5="Lettres",IFERROR(IF(MATCH(Saisie!N14,Paramètres!$A$11:$A$16,0)&lt;=Paramètres!$C$6,INDEX(Paramètres!$E$11:$E$16,MATCH(Saisie!N14,Paramètres!$A$11:$A$16,0))/100,""),""),IFERROR(IF(OR(Saisie!N14&lt;0,Saisie!N14&gt;Paramètres!$C$7),"",Saisie!N14/Paramètres!$C$7),"")))</f>
        <v>0.75</v>
      </c>
      <c r="M14" s="96" t="n">
        <f aca="false">IF(Saisie!O14="","",IF(Paramètres!$C$5="Lettres",IFERROR(IF(MATCH(Saisie!O14,Paramètres!$A$11:$A$16,0)&lt;=Paramètres!$C$6,INDEX(Paramètres!$E$11:$E$16,MATCH(Saisie!O14,Paramètres!$A$11:$A$16,0))/100,""),""),IFERROR(IF(OR(Saisie!O14&lt;0,Saisie!O14&gt;Paramètres!$C$7),"",Saisie!O14/Paramètres!$C$7),"")))</f>
        <v>0.75</v>
      </c>
      <c r="N14" s="96" t="n">
        <f aca="false">IF(Saisie!P14="","",IF(Paramètres!$C$5="Lettres",IFERROR(IF(MATCH(Saisie!P14,Paramètres!$A$11:$A$16,0)&lt;=Paramètres!$C$6,INDEX(Paramètres!$E$11:$E$16,MATCH(Saisie!P14,Paramètres!$A$11:$A$16,0))/100,""),""),IFERROR(IF(OR(Saisie!P14&lt;0,Saisie!P14&gt;Paramètres!$C$7),"",Saisie!P14/Paramètres!$C$7),"")))</f>
        <v>0.55</v>
      </c>
      <c r="O14" s="96" t="n">
        <f aca="false">IF(Saisie!Q14="","",IF(Paramètres!$C$5="Lettres",IFERROR(IF(MATCH(Saisie!Q14,Paramètres!$A$11:$A$16,0)&lt;=Paramètres!$C$6,INDEX(Paramètres!$E$11:$E$16,MATCH(Saisie!Q14,Paramètres!$A$11:$A$16,0))/100,""),""),IFERROR(IF(OR(Saisie!Q14&lt;0,Saisie!Q14&gt;Paramètres!$C$7),"",Saisie!Q14/Paramètres!$C$7),"")))</f>
        <v>0.8</v>
      </c>
      <c r="P14" s="96" t="n">
        <f aca="false">IF(Saisie!R14="","",IF(Paramètres!$C$5="Lettres",IFERROR(IF(MATCH(Saisie!R14,Paramètres!$A$11:$A$16,0)&lt;=Paramètres!$C$6,INDEX(Paramètres!$E$11:$E$16,MATCH(Saisie!R14,Paramètres!$A$11:$A$16,0))/100,""),""),IFERROR(IF(OR(Saisie!R14&lt;0,Saisie!R14&gt;Paramètres!$C$7),"",Saisie!R14/Paramètres!$C$7),"")))</f>
        <v>0.55</v>
      </c>
      <c r="Q14" s="96" t="n">
        <f aca="false">IF(Saisie!S14="","",IF(Paramètres!$C$5="Lettres",IFERROR(IF(MATCH(Saisie!S14,Paramètres!$A$11:$A$16,0)&lt;=Paramètres!$C$6,INDEX(Paramètres!$E$11:$E$16,MATCH(Saisie!S14,Paramètres!$A$11:$A$16,0))/100,""),""),IFERROR(IF(OR(Saisie!S14&lt;0,Saisie!S14&gt;Paramètres!$C$7),"",Saisie!S14/Paramètres!$C$7),"")))</f>
        <v>0.4</v>
      </c>
      <c r="R14" s="96" t="n">
        <f aca="false">IF(Saisie!T14="","",IF(Paramètres!$C$5="Lettres",IFERROR(IF(MATCH(Saisie!T14,Paramètres!$A$11:$A$16,0)&lt;=Paramètres!$C$6,INDEX(Paramètres!$E$11:$E$16,MATCH(Saisie!T14,Paramètres!$A$11:$A$16,0))/100,""),""),IFERROR(IF(OR(Saisie!T14&lt;0,Saisie!T14&gt;Paramètres!$C$7),"",Saisie!T14/Paramètres!$C$7),"")))</f>
        <v>0.85</v>
      </c>
      <c r="S14" s="96" t="n">
        <f aca="false">IF(Saisie!U14="","",IF(Paramètres!$C$5="Lettres",IFERROR(IF(MATCH(Saisie!U14,Paramètres!$A$11:$A$16,0)&lt;=Paramètres!$C$6,INDEX(Paramètres!$E$11:$E$16,MATCH(Saisie!U14,Paramètres!$A$11:$A$16,0))/100,""),""),IFERROR(IF(OR(Saisie!U14&lt;0,Saisie!U14&gt;Paramètres!$C$7),"",Saisie!U14/Paramètres!$C$7),"")))</f>
        <v>0.65</v>
      </c>
      <c r="T14" s="96" t="n">
        <f aca="false">IF(Saisie!V14="","",IF(Paramètres!$C$5="Lettres",IFERROR(IF(MATCH(Saisie!V14,Paramètres!$A$11:$A$16,0)&lt;=Paramètres!$C$6,INDEX(Paramètres!$E$11:$E$16,MATCH(Saisie!V14,Paramètres!$A$11:$A$16,0))/100,""),""),IFERROR(IF(OR(Saisie!V14&lt;0,Saisie!V14&gt;Paramètres!$C$7),"",Saisie!V14/Paramètres!$C$7),"")))</f>
        <v>0.55</v>
      </c>
      <c r="U14" s="96" t="n">
        <f aca="false">IF(Saisie!W14="","",IF(Paramètres!$C$5="Lettres",IFERROR(IF(MATCH(Saisie!W14,Paramètres!$A$11:$A$16,0)&lt;=Paramètres!$C$6,INDEX(Paramètres!$E$11:$E$16,MATCH(Saisie!W14,Paramètres!$A$11:$A$16,0))/100,""),""),IFERROR(IF(OR(Saisie!W14&lt;0,Saisie!W14&gt;Paramètres!$C$7),"",Saisie!W14/Paramètres!$C$7),"")))</f>
        <v>0.75</v>
      </c>
      <c r="V14" s="96" t="str">
        <f aca="false">IF(Saisie!X14="","",IF(Paramètres!$C$5="Lettres",IFERROR(IF(MATCH(Saisie!X14,Paramètres!$A$11:$A$16,0)&lt;=Paramètres!$C$6,INDEX(Paramètres!$E$11:$E$16,MATCH(Saisie!X14,Paramètres!$A$11:$A$16,0))/100,""),""),IFERROR(IF(OR(Saisie!X14&lt;0,Saisie!X14&gt;Paramètres!$C$7),"",Saisie!X14/Paramètres!$C$7),"")))</f>
        <v/>
      </c>
      <c r="W14" s="96" t="str">
        <f aca="false">IF(Saisie!Y14="","",IF(Paramètres!$C$5="Lettres",IFERROR(IF(MATCH(Saisie!Y14,Paramètres!$A$11:$A$16,0)&lt;=Paramètres!$C$6,INDEX(Paramètres!$E$11:$E$16,MATCH(Saisie!Y14,Paramètres!$A$11:$A$16,0))/100,""),""),IFERROR(IF(OR(Saisie!Y14&lt;0,Saisie!Y14&gt;Paramètres!$C$7),"",Saisie!Y14/Paramètres!$C$7),"")))</f>
        <v/>
      </c>
      <c r="X14" s="96" t="str">
        <f aca="false">IF(Saisie!Z14="","",IF(Paramètres!$C$5="Lettres",IFERROR(IF(MATCH(Saisie!Z14,Paramètres!$A$11:$A$16,0)&lt;=Paramètres!$C$6,INDEX(Paramètres!$E$11:$E$16,MATCH(Saisie!Z14,Paramètres!$A$11:$A$16,0))/100,""),""),IFERROR(IF(OR(Saisie!Z14&lt;0,Saisie!Z14&gt;Paramètres!$C$7),"",Saisie!Z14/Paramètres!$C$7),"")))</f>
        <v/>
      </c>
      <c r="Y14" s="96" t="str">
        <f aca="false">IF(Saisie!AA14="","",IF(Paramètres!$C$5="Lettres",IFERROR(IF(MATCH(Saisie!AA14,Paramètres!$A$11:$A$16,0)&lt;=Paramètres!$C$6,INDEX(Paramètres!$E$11:$E$16,MATCH(Saisie!AA14,Paramètres!$A$11:$A$16,0))/100,""),""),IFERROR(IF(OR(Saisie!AA14&lt;0,Saisie!AA14&gt;Paramètres!$C$7),"",Saisie!AA14/Paramètres!$C$7),"")))</f>
        <v/>
      </c>
      <c r="Z14" s="96" t="str">
        <f aca="false">IF(Saisie!AB14="","",IF(Paramètres!$C$5="Lettres",IFERROR(IF(MATCH(Saisie!AB14,Paramètres!$A$11:$A$16,0)&lt;=Paramètres!$C$6,INDEX(Paramètres!$E$11:$E$16,MATCH(Saisie!AB14,Paramètres!$A$11:$A$16,0))/100,""),""),IFERROR(IF(OR(Saisie!AB14&lt;0,Saisie!AB14&gt;Paramètres!$C$7),"",Saisie!AB14/Paramètres!$C$7),"")))</f>
        <v/>
      </c>
      <c r="AA14" s="96" t="str">
        <f aca="false">IF(Saisie!AC14="","",IF(Paramètres!$C$5="Lettres",IFERROR(IF(MATCH(Saisie!AC14,Paramètres!$A$11:$A$16,0)&lt;=Paramètres!$C$6,INDEX(Paramètres!$E$11:$E$16,MATCH(Saisie!AC14,Paramètres!$A$11:$A$16,0))/100,""),""),IFERROR(IF(OR(Saisie!AC14&lt;0,Saisie!AC14&gt;Paramètres!$C$7),"",Saisie!AC14/Paramètres!$C$7),"")))</f>
        <v/>
      </c>
      <c r="AB14" s="96" t="str">
        <f aca="false">IF(Saisie!AD14="","",IF(Paramètres!$C$5="Lettres",IFERROR(IF(MATCH(Saisie!AD14,Paramètres!$A$11:$A$16,0)&lt;=Paramètres!$C$6,INDEX(Paramètres!$E$11:$E$16,MATCH(Saisie!AD14,Paramètres!$A$11:$A$16,0))/100,""),""),IFERROR(IF(OR(Saisie!AD14&lt;0,Saisie!AD14&gt;Paramètres!$C$7),"",Saisie!AD14/Paramètres!$C$7),"")))</f>
        <v/>
      </c>
      <c r="AC14" s="96" t="str">
        <f aca="false">IF(Saisie!AE14="","",IF(Paramètres!$C$5="Lettres",IFERROR(IF(MATCH(Saisie!AE14,Paramètres!$A$11:$A$16,0)&lt;=Paramètres!$C$6,INDEX(Paramètres!$E$11:$E$16,MATCH(Saisie!AE14,Paramètres!$A$11:$A$16,0))/100,""),""),IFERROR(IF(OR(Saisie!AE14&lt;0,Saisie!AE14&gt;Paramètres!$C$7),"",Saisie!AE14/Paramètres!$C$7),"")))</f>
        <v/>
      </c>
      <c r="AD14" s="96" t="str">
        <f aca="false">IF(Saisie!AF14="","",IF(Paramètres!$C$5="Lettres",IFERROR(IF(MATCH(Saisie!AF14,Paramètres!$A$11:$A$16,0)&lt;=Paramètres!$C$6,INDEX(Paramètres!$E$11:$E$16,MATCH(Saisie!AF14,Paramètres!$A$11:$A$16,0))/100,""),""),IFERROR(IF(OR(Saisie!AF14&lt;0,Saisie!AF14&gt;Paramètres!$C$7),"",Saisie!AF14/Paramètres!$C$7),"")))</f>
        <v/>
      </c>
      <c r="AE14" s="96" t="str">
        <f aca="false">IF(Saisie!AG14="","",IF(Paramètres!$C$5="Lettres",IFERROR(IF(MATCH(Saisie!AG14,Paramètres!$A$11:$A$16,0)&lt;=Paramètres!$C$6,INDEX(Paramètres!$E$11:$E$16,MATCH(Saisie!AG14,Paramètres!$A$11:$A$16,0))/100,""),""),IFERROR(IF(OR(Saisie!AG14&lt;0,Saisie!AG14&gt;Paramètres!$C$7),"",Saisie!AG14/Paramètres!$C$7),"")))</f>
        <v/>
      </c>
      <c r="AF14" s="96" t="str">
        <f aca="false">IF(Saisie!AH14="","",IF(Paramètres!$C$5="Lettres",IFERROR(IF(MATCH(Saisie!AH14,Paramètres!$A$11:$A$16,0)&lt;=Paramètres!$C$6,INDEX(Paramètres!$E$11:$E$16,MATCH(Saisie!AH14,Paramètres!$A$11:$A$16,0))/100,""),""),IFERROR(IF(OR(Saisie!AH14&lt;0,Saisie!AH14&gt;Paramètres!$C$7),"",Saisie!AH14/Paramètres!$C$7),"")))</f>
        <v/>
      </c>
      <c r="AG14" s="96" t="str">
        <f aca="false">IF(Saisie!AI14="","",IF(Paramètres!$C$5="Lettres",IFERROR(IF(MATCH(Saisie!AI14,Paramètres!$A$11:$A$16,0)&lt;=Paramètres!$C$6,INDEX(Paramètres!$E$11:$E$16,MATCH(Saisie!AI14,Paramètres!$A$11:$A$16,0))/100,""),""),IFERROR(IF(OR(Saisie!AI14&lt;0,Saisie!AI14&gt;Paramètres!$C$7),"",Saisie!AI14/Paramètres!$C$7),"")))</f>
        <v/>
      </c>
      <c r="AH14" s="96" t="str">
        <f aca="false">IF(Saisie!AJ14="","",IF(Paramètres!$C$5="Lettres",IFERROR(IF(MATCH(Saisie!AJ14,Paramètres!$A$11:$A$16,0)&lt;=Paramètres!$C$6,INDEX(Paramètres!$E$11:$E$16,MATCH(Saisie!AJ14,Paramètres!$A$11:$A$16,0))/100,""),""),IFERROR(IF(OR(Saisie!AJ14&lt;0,Saisie!AJ14&gt;Paramètres!$C$7),"",Saisie!AJ14/Paramètres!$C$7),"")))</f>
        <v/>
      </c>
      <c r="AI14" s="96" t="str">
        <f aca="false">IF(Saisie!AK14="","",IF(Paramètres!$C$5="Lettres",IFERROR(IF(MATCH(Saisie!AK14,Paramètres!$A$11:$A$16,0)&lt;=Paramètres!$C$6,INDEX(Paramètres!$E$11:$E$16,MATCH(Saisie!AK14,Paramètres!$A$11:$A$16,0))/100,""),""),IFERROR(IF(OR(Saisie!AK14&lt;0,Saisie!AK14&gt;Paramètres!$C$7),"",Saisie!AK14/Paramètres!$C$7),"")))</f>
        <v/>
      </c>
      <c r="AJ14" s="96" t="str">
        <f aca="false">IF(Saisie!AL14="","",IF(Paramètres!$C$5="Lettres",IFERROR(IF(MATCH(Saisie!AL14,Paramètres!$A$11:$A$16,0)&lt;=Paramètres!$C$6,INDEX(Paramètres!$E$11:$E$16,MATCH(Saisie!AL14,Paramètres!$A$11:$A$16,0))/100,""),""),IFERROR(IF(OR(Saisie!AL14&lt;0,Saisie!AL14&gt;Paramètres!$C$7),"",Saisie!AL14/Paramètres!$C$7),"")))</f>
        <v/>
      </c>
      <c r="AK14" s="96" t="str">
        <f aca="false">IF(Saisie!AM14="","",IF(Paramètres!$C$5="Lettres",IFERROR(IF(MATCH(Saisie!AM14,Paramètres!$A$11:$A$16,0)&lt;=Paramètres!$C$6,INDEX(Paramètres!$E$11:$E$16,MATCH(Saisie!AM14,Paramètres!$A$11:$A$16,0))/100,""),""),IFERROR(IF(OR(Saisie!AM14&lt;0,Saisie!AM14&gt;Paramètres!$C$7),"",Saisie!AM14/Paramètres!$C$7),"")))</f>
        <v/>
      </c>
      <c r="AL14" s="96" t="str">
        <f aca="false">IF(Saisie!AN14="","",IF(Paramètres!$C$5="Lettres",IFERROR(IF(MATCH(Saisie!AN14,Paramètres!$A$11:$A$16,0)&lt;=Paramètres!$C$6,INDEX(Paramètres!$E$11:$E$16,MATCH(Saisie!AN14,Paramètres!$A$11:$A$16,0))/100,""),""),IFERROR(IF(OR(Saisie!AN14&lt;0,Saisie!AN14&gt;Paramètres!$C$7),"",Saisie!AN14/Paramètres!$C$7),"")))</f>
        <v/>
      </c>
      <c r="AM14" s="96" t="str">
        <f aca="false">IF(Saisie!AO14="","",IF(Paramètres!$C$5="Lettres",IFERROR(IF(MATCH(Saisie!AO14,Paramètres!$A$11:$A$16,0)&lt;=Paramètres!$C$6,INDEX(Paramètres!$E$11:$E$16,MATCH(Saisie!AO14,Paramètres!$A$11:$A$16,0))/100,""),""),IFERROR(IF(OR(Saisie!AO14&lt;0,Saisie!AO14&gt;Paramètres!$C$7),"",Saisie!AO14/Paramètres!$C$7),"")))</f>
        <v/>
      </c>
      <c r="AN14" s="96" t="str">
        <f aca="false">IF(Saisie!AP14="","",IF(Paramètres!$C$5="Lettres",IFERROR(IF(MATCH(Saisie!AP14,Paramètres!$A$11:$A$16,0)&lt;=Paramètres!$C$6,INDEX(Paramètres!$E$11:$E$16,MATCH(Saisie!AP14,Paramètres!$A$11:$A$16,0))/100,""),""),IFERROR(IF(OR(Saisie!AP14&lt;0,Saisie!AP14&gt;Paramètres!$C$7),"",Saisie!AP14/Paramètres!$C$7),"")))</f>
        <v/>
      </c>
      <c r="AO14" s="96" t="str">
        <f aca="false">IF(Saisie!AQ14="","",IF(Paramètres!$C$5="Lettres",IFERROR(IF(MATCH(Saisie!AQ14,Paramètres!$A$11:$A$16,0)&lt;=Paramètres!$C$6,INDEX(Paramètres!$E$11:$E$16,MATCH(Saisie!AQ14,Paramètres!$A$11:$A$16,0))/100,""),""),IFERROR(IF(OR(Saisie!AQ14&lt;0,Saisie!AQ14&gt;Paramètres!$C$7),"",Saisie!AQ14/Paramètres!$C$7),"")))</f>
        <v/>
      </c>
      <c r="AP14" s="96" t="str">
        <f aca="false">IF(Saisie!AR14="","",IF(Paramètres!$C$5="Lettres",IFERROR(IF(MATCH(Saisie!AR14,Paramètres!$A$11:$A$16,0)&lt;=Paramètres!$C$6,INDEX(Paramètres!$E$11:$E$16,MATCH(Saisie!AR14,Paramètres!$A$11:$A$16,0))/100,""),""),IFERROR(IF(OR(Saisie!AR14&lt;0,Saisie!AR14&gt;Paramètres!$C$7),"",Saisie!AR14/Paramètres!$C$7),"")))</f>
        <v/>
      </c>
      <c r="AQ14" s="96" t="str">
        <f aca="false">IF(Saisie!AS14="","",IF(Paramètres!$C$5="Lettres",IFERROR(IF(MATCH(Saisie!AS14,Paramètres!$A$11:$A$16,0)&lt;=Paramètres!$C$6,INDEX(Paramètres!$E$11:$E$16,MATCH(Saisie!AS14,Paramètres!$A$11:$A$16,0))/100,""),""),IFERROR(IF(OR(Saisie!AS14&lt;0,Saisie!AS14&gt;Paramètres!$C$7),"",Saisie!AS14/Paramètres!$C$7),"")))</f>
        <v/>
      </c>
      <c r="AR14" s="96" t="str">
        <f aca="false">IF(Saisie!AT14="","",IF(Paramètres!$C$5="Lettres",IFERROR(IF(MATCH(Saisie!AT14,Paramètres!$A$11:$A$16,0)&lt;=Paramètres!$C$6,INDEX(Paramètres!$E$11:$E$16,MATCH(Saisie!AT14,Paramètres!$A$11:$A$16,0))/100,""),""),IFERROR(IF(OR(Saisie!AT14&lt;0,Saisie!AT14&gt;Paramètres!$C$7),"",Saisie!AT14/Paramètres!$C$7),"")))</f>
        <v/>
      </c>
      <c r="AS14" s="96" t="str">
        <f aca="false">IF(Saisie!AU14="","",IF(Paramètres!$C$5="Lettres",IFERROR(IF(MATCH(Saisie!AU14,Paramètres!$A$11:$A$16,0)&lt;=Paramètres!$C$6,INDEX(Paramètres!$E$11:$E$16,MATCH(Saisie!AU14,Paramètres!$A$11:$A$16,0))/100,""),""),IFERROR(IF(OR(Saisie!AU14&lt;0,Saisie!AU14&gt;Paramètres!$C$7),"",Saisie!AU14/Paramètres!$C$7),"")))</f>
        <v/>
      </c>
      <c r="AT14" s="96" t="str">
        <f aca="false">IF(Saisie!AV14="","",IF(Paramètres!$C$5="Lettres",IFERROR(IF(MATCH(Saisie!AV14,Paramètres!$A$11:$A$16,0)&lt;=Paramètres!$C$6,INDEX(Paramètres!$E$11:$E$16,MATCH(Saisie!AV14,Paramètres!$A$11:$A$16,0))/100,""),""),IFERROR(IF(OR(Saisie!AV14&lt;0,Saisie!AV14&gt;Paramètres!$C$7),"",Saisie!AV14/Paramètres!$C$7),"")))</f>
        <v/>
      </c>
      <c r="AU14" s="96" t="str">
        <f aca="false">IF(Saisie!AW14="","",IF(Paramètres!$C$5="Lettres",IFERROR(IF(MATCH(Saisie!AW14,Paramètres!$A$11:$A$16,0)&lt;=Paramètres!$C$6,INDEX(Paramètres!$E$11:$E$16,MATCH(Saisie!AW14,Paramètres!$A$11:$A$16,0))/100,""),""),IFERROR(IF(OR(Saisie!AW14&lt;0,Saisie!AW14&gt;Paramètres!$C$7),"",Saisie!AW14/Paramètres!$C$7),"")))</f>
        <v/>
      </c>
      <c r="AV14" s="96" t="str">
        <f aca="false">IF(Saisie!AX14="","",IF(Paramètres!$C$5="Lettres",IFERROR(IF(MATCH(Saisie!AX14,Paramètres!$A$11:$A$16,0)&lt;=Paramètres!$C$6,INDEX(Paramètres!$E$11:$E$16,MATCH(Saisie!AX14,Paramètres!$A$11:$A$16,0))/100,""),""),IFERROR(IF(OR(Saisie!AX14&lt;0,Saisie!AX14&gt;Paramètres!$C$7),"",Saisie!AX14/Paramètres!$C$7),"")))</f>
        <v/>
      </c>
      <c r="AW14" s="96" t="str">
        <f aca="false">IF(Saisie!AY14="","",IF(Paramètres!$C$5="Lettres",IFERROR(IF(MATCH(Saisie!AY14,Paramètres!$A$11:$A$16,0)&lt;=Paramètres!$C$6,INDEX(Paramètres!$E$11:$E$16,MATCH(Saisie!AY14,Paramètres!$A$11:$A$16,0))/100,""),""),IFERROR(IF(OR(Saisie!AY14&lt;0,Saisie!AY14&gt;Paramètres!$C$7),"",Saisie!AY14/Paramètres!$C$7),"")))</f>
        <v/>
      </c>
      <c r="AX14" s="96" t="str">
        <f aca="false">IF(Saisie!AZ14="","",IF(Paramètres!$C$5="Lettres",IFERROR(IF(MATCH(Saisie!AZ14,Paramètres!$A$11:$A$16,0)&lt;=Paramètres!$C$6,INDEX(Paramètres!$E$11:$E$16,MATCH(Saisie!AZ14,Paramètres!$A$11:$A$16,0))/100,""),""),IFERROR(IF(OR(Saisie!AZ14&lt;0,Saisie!AZ14&gt;Paramètres!$C$7),"",Saisie!AZ14/Paramètres!$C$7),"")))</f>
        <v/>
      </c>
      <c r="AY14" s="96" t="str">
        <f aca="false">IF(Saisie!BA14="","",IF(Paramètres!$C$5="Lettres",IFERROR(IF(MATCH(Saisie!BA14,Paramètres!$A$11:$A$16,0)&lt;=Paramètres!$C$6,INDEX(Paramètres!$E$11:$E$16,MATCH(Saisie!BA14,Paramètres!$A$11:$A$16,0))/100,""),""),IFERROR(IF(OR(Saisie!BA14&lt;0,Saisie!BA14&gt;Paramètres!$C$7),"",Saisie!BA14/Paramètres!$C$7),"")))</f>
        <v/>
      </c>
      <c r="AZ14" s="4"/>
      <c r="BA14" s="96" t="n">
        <f aca="false">IF($A14="","",IFERROR(SUMPRODUCT(($B$4:$AY$4=BA$4)*N($B14:$AY14))/SUMPRODUCT(($B$4:$AY$4=BA$4)*($B14:$AY14&lt;&gt;"")),""))</f>
        <v>0.55</v>
      </c>
      <c r="BB14" s="96" t="n">
        <f aca="false">IF($A14="","",IFERROR(SUMPRODUCT(($B$4:$AY$4=BB$4)*N($B14:$AY14))/SUMPRODUCT(($B$4:$AY$4=BB$4)*($B14:$AY14&lt;&gt;"")),""))</f>
        <v>0.65</v>
      </c>
      <c r="BC14" s="96" t="n">
        <f aca="false">IF($A14="","",IFERROR(SUMPRODUCT(($B$4:$AY$4=BC$4)*N($B14:$AY14))/SUMPRODUCT(($B$4:$AY$4=BC$4)*($B14:$AY14&lt;&gt;"")),""))</f>
        <v>0.75</v>
      </c>
      <c r="BD14" s="96" t="n">
        <f aca="false">IF($A14="","",IFERROR(SUMPRODUCT(($B$4:$AY$4=BD$4)*N($B14:$AY14))/SUMPRODUCT(($B$4:$AY$4=BD$4)*($B14:$AY14&lt;&gt;"")),""))</f>
        <v>0.55</v>
      </c>
      <c r="BE14" s="96" t="n">
        <f aca="false">IF($A14="","",IFERROR(SUMPRODUCT(($B$4:$AY$4=BE$4)*N($B14:$AY14))/SUMPRODUCT(($B$4:$AY$4=BE$4)*($B14:$AY14&lt;&gt;"")),""))</f>
        <v>0.8</v>
      </c>
      <c r="BF14" s="96" t="n">
        <f aca="false">IF($A14="","",IFERROR(SUMPRODUCT(($B$4:$AY$4=BF$4)*N($B14:$AY14))/SUMPRODUCT(($B$4:$AY$4=BF$4)*($B14:$AY14&lt;&gt;"")),""))</f>
        <v>0.475</v>
      </c>
      <c r="BG14" s="96" t="n">
        <f aca="false">IF($A14="","",IFERROR(SUMPRODUCT(($B$4:$AY$4=BG$4)*N($B14:$AY14))/SUMPRODUCT(($B$4:$AY$4=BG$4)*($B14:$AY14&lt;&gt;"")),""))</f>
        <v>0.85</v>
      </c>
      <c r="BH14" s="96" t="n">
        <f aca="false">IF($A14="","",IFERROR(SUMPRODUCT(($B$4:$AY$4=BH$4)*N($B14:$AY14))/SUMPRODUCT(($B$4:$AY$4=BH$4)*($B14:$AY14&lt;&gt;"")),""))</f>
        <v>0.65</v>
      </c>
      <c r="BI14" s="96" t="n">
        <f aca="false">IF($A14="","",IFERROR(SUMPRODUCT(($B$4:$AY$4=BI$4)*N($B14:$AY14))/SUMPRODUCT(($B$4:$AY$4=BI$4)*($B14:$AY14&lt;&gt;"")),""))</f>
        <v>0.55</v>
      </c>
      <c r="BJ14" s="96" t="n">
        <f aca="false">IF($A14="","",IFERROR(SUMPRODUCT(($B$4:$AY$4=BJ$4)*N($B14:$AY14))/SUMPRODUCT(($B$4:$AY$4=BJ$4)*($B14:$AY14&lt;&gt;"")),""))</f>
        <v>0.75</v>
      </c>
    </row>
    <row r="15" customFormat="false" ht="15" hidden="false" customHeight="true" outlineLevel="0" collapsed="false">
      <c r="A15" s="96" t="n">
        <f aca="false">IF(Saisie!B15="","",Saisie!B15)</f>
        <v>0.7225</v>
      </c>
      <c r="B15" s="96" t="n">
        <f aca="false">IF(Saisie!D15="","",IF(Paramètres!$C$5="Lettres",IFERROR(IF(MATCH(Saisie!D15,Paramètres!$A$11:$A$16,0)&lt;=Paramètres!$C$6,INDEX(Paramètres!$E$11:$E$16,MATCH(Saisie!D15,Paramètres!$A$11:$A$16,0))/100,""),""),IFERROR(IF(OR(Saisie!D15&lt;0,Saisie!D15&gt;Paramètres!$C$7),"",Saisie!D15/Paramètres!$C$7),"")))</f>
        <v>0.8</v>
      </c>
      <c r="C15" s="96" t="n">
        <f aca="false">IF(Saisie!E15="","",IF(Paramètres!$C$5="Lettres",IFERROR(IF(MATCH(Saisie!E15,Paramètres!$A$11:$A$16,0)&lt;=Paramètres!$C$6,INDEX(Paramètres!$E$11:$E$16,MATCH(Saisie!E15,Paramètres!$A$11:$A$16,0))/100,""),""),IFERROR(IF(OR(Saisie!E15&lt;0,Saisie!E15&gt;Paramètres!$C$7),"",Saisie!E15/Paramètres!$C$7),"")))</f>
        <v>0.8</v>
      </c>
      <c r="D15" s="96" t="n">
        <f aca="false">IF(Saisie!F15="","",IF(Paramètres!$C$5="Lettres",IFERROR(IF(MATCH(Saisie!F15,Paramètres!$A$11:$A$16,0)&lt;=Paramètres!$C$6,INDEX(Paramètres!$E$11:$E$16,MATCH(Saisie!F15,Paramètres!$A$11:$A$16,0))/100,""),""),IFERROR(IF(OR(Saisie!F15&lt;0,Saisie!F15&gt;Paramètres!$C$7),"",Saisie!F15/Paramètres!$C$7),"")))</f>
        <v>0.85</v>
      </c>
      <c r="E15" s="96" t="n">
        <f aca="false">IF(Saisie!G15="","",IF(Paramètres!$C$5="Lettres",IFERROR(IF(MATCH(Saisie!G15,Paramètres!$A$11:$A$16,0)&lt;=Paramètres!$C$6,INDEX(Paramètres!$E$11:$E$16,MATCH(Saisie!G15,Paramètres!$A$11:$A$16,0))/100,""),""),IFERROR(IF(OR(Saisie!G15&lt;0,Saisie!G15&gt;Paramètres!$C$7),"",Saisie!G15/Paramètres!$C$7),"")))</f>
        <v>0.75</v>
      </c>
      <c r="F15" s="96" t="n">
        <f aca="false">IF(Saisie!H15="","",IF(Paramètres!$C$5="Lettres",IFERROR(IF(MATCH(Saisie!H15,Paramètres!$A$11:$A$16,0)&lt;=Paramètres!$C$6,INDEX(Paramètres!$E$11:$E$16,MATCH(Saisie!H15,Paramètres!$A$11:$A$16,0))/100,""),""),IFERROR(IF(OR(Saisie!H15&lt;0,Saisie!H15&gt;Paramètres!$C$7),"",Saisie!H15/Paramètres!$C$7),"")))</f>
        <v>0.7</v>
      </c>
      <c r="G15" s="96" t="n">
        <f aca="false">IF(Saisie!I15="","",IF(Paramètres!$C$5="Lettres",IFERROR(IF(MATCH(Saisie!I15,Paramètres!$A$11:$A$16,0)&lt;=Paramètres!$C$6,INDEX(Paramètres!$E$11:$E$16,MATCH(Saisie!I15,Paramètres!$A$11:$A$16,0))/100,""),""),IFERROR(IF(OR(Saisie!I15&lt;0,Saisie!I15&gt;Paramètres!$C$7),"",Saisie!I15/Paramètres!$C$7),"")))</f>
        <v>0.6</v>
      </c>
      <c r="H15" s="96" t="n">
        <f aca="false">IF(Saisie!J15="","",IF(Paramètres!$C$5="Lettres",IFERROR(IF(MATCH(Saisie!J15,Paramètres!$A$11:$A$16,0)&lt;=Paramètres!$C$6,INDEX(Paramètres!$E$11:$E$16,MATCH(Saisie!J15,Paramètres!$A$11:$A$16,0))/100,""),""),IFERROR(IF(OR(Saisie!J15&lt;0,Saisie!J15&gt;Paramètres!$C$7),"",Saisie!J15/Paramètres!$C$7),"")))</f>
        <v>0.55</v>
      </c>
      <c r="I15" s="96" t="n">
        <f aca="false">IF(Saisie!K15="","",IF(Paramètres!$C$5="Lettres",IFERROR(IF(MATCH(Saisie!K15,Paramètres!$A$11:$A$16,0)&lt;=Paramètres!$C$6,INDEX(Paramètres!$E$11:$E$16,MATCH(Saisie!K15,Paramètres!$A$11:$A$16,0))/100,""),""),IFERROR(IF(OR(Saisie!K15&lt;0,Saisie!K15&gt;Paramètres!$C$7),"",Saisie!K15/Paramètres!$C$7),"")))</f>
        <v>0.55</v>
      </c>
      <c r="J15" s="96" t="n">
        <f aca="false">IF(Saisie!L15="","",IF(Paramètres!$C$5="Lettres",IFERROR(IF(MATCH(Saisie!L15,Paramètres!$A$11:$A$16,0)&lt;=Paramètres!$C$6,INDEX(Paramètres!$E$11:$E$16,MATCH(Saisie!L15,Paramètres!$A$11:$A$16,0))/100,""),""),IFERROR(IF(OR(Saisie!L15&lt;0,Saisie!L15&gt;Paramètres!$C$7),"",Saisie!L15/Paramètres!$C$7),"")))</f>
        <v>0.6</v>
      </c>
      <c r="K15" s="96" t="n">
        <f aca="false">IF(Saisie!M15="","",IF(Paramètres!$C$5="Lettres",IFERROR(IF(MATCH(Saisie!M15,Paramètres!$A$11:$A$16,0)&lt;=Paramètres!$C$6,INDEX(Paramètres!$E$11:$E$16,MATCH(Saisie!M15,Paramètres!$A$11:$A$16,0))/100,""),""),IFERROR(IF(OR(Saisie!M15&lt;0,Saisie!M15&gt;Paramètres!$C$7),"",Saisie!M15/Paramètres!$C$7),"")))</f>
        <v>0.6</v>
      </c>
      <c r="L15" s="96" t="n">
        <f aca="false">IF(Saisie!N15="","",IF(Paramètres!$C$5="Lettres",IFERROR(IF(MATCH(Saisie!N15,Paramètres!$A$11:$A$16,0)&lt;=Paramètres!$C$6,INDEX(Paramètres!$E$11:$E$16,MATCH(Saisie!N15,Paramètres!$A$11:$A$16,0))/100,""),""),IFERROR(IF(OR(Saisie!N15&lt;0,Saisie!N15&gt;Paramètres!$C$7),"",Saisie!N15/Paramètres!$C$7),"")))</f>
        <v>0.75</v>
      </c>
      <c r="M15" s="96" t="n">
        <f aca="false">IF(Saisie!O15="","",IF(Paramètres!$C$5="Lettres",IFERROR(IF(MATCH(Saisie!O15,Paramètres!$A$11:$A$16,0)&lt;=Paramètres!$C$6,INDEX(Paramètres!$E$11:$E$16,MATCH(Saisie!O15,Paramètres!$A$11:$A$16,0))/100,""),""),IFERROR(IF(OR(Saisie!O15&lt;0,Saisie!O15&gt;Paramètres!$C$7),"",Saisie!O15/Paramètres!$C$7),"")))</f>
        <v>0.75</v>
      </c>
      <c r="N15" s="96" t="n">
        <f aca="false">IF(Saisie!P15="","",IF(Paramètres!$C$5="Lettres",IFERROR(IF(MATCH(Saisie!P15,Paramètres!$A$11:$A$16,0)&lt;=Paramètres!$C$6,INDEX(Paramètres!$E$11:$E$16,MATCH(Saisie!P15,Paramètres!$A$11:$A$16,0))/100,""),""),IFERROR(IF(OR(Saisie!P15&lt;0,Saisie!P15&gt;Paramètres!$C$7),"",Saisie!P15/Paramètres!$C$7),"")))</f>
        <v>0.7</v>
      </c>
      <c r="O15" s="96" t="n">
        <f aca="false">IF(Saisie!Q15="","",IF(Paramètres!$C$5="Lettres",IFERROR(IF(MATCH(Saisie!Q15,Paramètres!$A$11:$A$16,0)&lt;=Paramètres!$C$6,INDEX(Paramètres!$E$11:$E$16,MATCH(Saisie!Q15,Paramètres!$A$11:$A$16,0))/100,""),""),IFERROR(IF(OR(Saisie!Q15&lt;0,Saisie!Q15&gt;Paramètres!$C$7),"",Saisie!Q15/Paramètres!$C$7),"")))</f>
        <v>0.9</v>
      </c>
      <c r="P15" s="96" t="n">
        <f aca="false">IF(Saisie!R15="","",IF(Paramètres!$C$5="Lettres",IFERROR(IF(MATCH(Saisie!R15,Paramètres!$A$11:$A$16,0)&lt;=Paramètres!$C$6,INDEX(Paramètres!$E$11:$E$16,MATCH(Saisie!R15,Paramètres!$A$11:$A$16,0))/100,""),""),IFERROR(IF(OR(Saisie!R15&lt;0,Saisie!R15&gt;Paramètres!$C$7),"",Saisie!R15/Paramètres!$C$7),"")))</f>
        <v>0.8</v>
      </c>
      <c r="Q15" s="96" t="n">
        <f aca="false">IF(Saisie!S15="","",IF(Paramètres!$C$5="Lettres",IFERROR(IF(MATCH(Saisie!S15,Paramètres!$A$11:$A$16,0)&lt;=Paramètres!$C$6,INDEX(Paramètres!$E$11:$E$16,MATCH(Saisie!S15,Paramètres!$A$11:$A$16,0))/100,""),""),IFERROR(IF(OR(Saisie!S15&lt;0,Saisie!S15&gt;Paramètres!$C$7),"",Saisie!S15/Paramètres!$C$7),"")))</f>
        <v>0.65</v>
      </c>
      <c r="R15" s="96" t="n">
        <f aca="false">IF(Saisie!T15="","",IF(Paramètres!$C$5="Lettres",IFERROR(IF(MATCH(Saisie!T15,Paramètres!$A$11:$A$16,0)&lt;=Paramètres!$C$6,INDEX(Paramètres!$E$11:$E$16,MATCH(Saisie!T15,Paramètres!$A$11:$A$16,0))/100,""),""),IFERROR(IF(OR(Saisie!T15&lt;0,Saisie!T15&gt;Paramètres!$C$7),"",Saisie!T15/Paramètres!$C$7),"")))</f>
        <v>0.7</v>
      </c>
      <c r="S15" s="96" t="n">
        <f aca="false">IF(Saisie!U15="","",IF(Paramètres!$C$5="Lettres",IFERROR(IF(MATCH(Saisie!U15,Paramètres!$A$11:$A$16,0)&lt;=Paramètres!$C$6,INDEX(Paramètres!$E$11:$E$16,MATCH(Saisie!U15,Paramètres!$A$11:$A$16,0))/100,""),""),IFERROR(IF(OR(Saisie!U15&lt;0,Saisie!U15&gt;Paramètres!$C$7),"",Saisie!U15/Paramètres!$C$7),"")))</f>
        <v>0.85</v>
      </c>
      <c r="T15" s="96" t="n">
        <f aca="false">IF(Saisie!V15="","",IF(Paramètres!$C$5="Lettres",IFERROR(IF(MATCH(Saisie!V15,Paramètres!$A$11:$A$16,0)&lt;=Paramètres!$C$6,INDEX(Paramètres!$E$11:$E$16,MATCH(Saisie!V15,Paramètres!$A$11:$A$16,0))/100,""),""),IFERROR(IF(OR(Saisie!V15&lt;0,Saisie!V15&gt;Paramètres!$C$7),"",Saisie!V15/Paramètres!$C$7),"")))</f>
        <v>0.75</v>
      </c>
      <c r="U15" s="96" t="n">
        <f aca="false">IF(Saisie!W15="","",IF(Paramètres!$C$5="Lettres",IFERROR(IF(MATCH(Saisie!W15,Paramètres!$A$11:$A$16,0)&lt;=Paramètres!$C$6,INDEX(Paramètres!$E$11:$E$16,MATCH(Saisie!W15,Paramètres!$A$11:$A$16,0))/100,""),""),IFERROR(IF(OR(Saisie!W15&lt;0,Saisie!W15&gt;Paramètres!$C$7),"",Saisie!W15/Paramètres!$C$7),"")))</f>
        <v>0.8</v>
      </c>
      <c r="V15" s="96" t="str">
        <f aca="false">IF(Saisie!X15="","",IF(Paramètres!$C$5="Lettres",IFERROR(IF(MATCH(Saisie!X15,Paramètres!$A$11:$A$16,0)&lt;=Paramètres!$C$6,INDEX(Paramètres!$E$11:$E$16,MATCH(Saisie!X15,Paramètres!$A$11:$A$16,0))/100,""),""),IFERROR(IF(OR(Saisie!X15&lt;0,Saisie!X15&gt;Paramètres!$C$7),"",Saisie!X15/Paramètres!$C$7),"")))</f>
        <v/>
      </c>
      <c r="W15" s="96" t="str">
        <f aca="false">IF(Saisie!Y15="","",IF(Paramètres!$C$5="Lettres",IFERROR(IF(MATCH(Saisie!Y15,Paramètres!$A$11:$A$16,0)&lt;=Paramètres!$C$6,INDEX(Paramètres!$E$11:$E$16,MATCH(Saisie!Y15,Paramètres!$A$11:$A$16,0))/100,""),""),IFERROR(IF(OR(Saisie!Y15&lt;0,Saisie!Y15&gt;Paramètres!$C$7),"",Saisie!Y15/Paramètres!$C$7),"")))</f>
        <v/>
      </c>
      <c r="X15" s="96" t="str">
        <f aca="false">IF(Saisie!Z15="","",IF(Paramètres!$C$5="Lettres",IFERROR(IF(MATCH(Saisie!Z15,Paramètres!$A$11:$A$16,0)&lt;=Paramètres!$C$6,INDEX(Paramètres!$E$11:$E$16,MATCH(Saisie!Z15,Paramètres!$A$11:$A$16,0))/100,""),""),IFERROR(IF(OR(Saisie!Z15&lt;0,Saisie!Z15&gt;Paramètres!$C$7),"",Saisie!Z15/Paramètres!$C$7),"")))</f>
        <v/>
      </c>
      <c r="Y15" s="96" t="str">
        <f aca="false">IF(Saisie!AA15="","",IF(Paramètres!$C$5="Lettres",IFERROR(IF(MATCH(Saisie!AA15,Paramètres!$A$11:$A$16,0)&lt;=Paramètres!$C$6,INDEX(Paramètres!$E$11:$E$16,MATCH(Saisie!AA15,Paramètres!$A$11:$A$16,0))/100,""),""),IFERROR(IF(OR(Saisie!AA15&lt;0,Saisie!AA15&gt;Paramètres!$C$7),"",Saisie!AA15/Paramètres!$C$7),"")))</f>
        <v/>
      </c>
      <c r="Z15" s="96" t="str">
        <f aca="false">IF(Saisie!AB15="","",IF(Paramètres!$C$5="Lettres",IFERROR(IF(MATCH(Saisie!AB15,Paramètres!$A$11:$A$16,0)&lt;=Paramètres!$C$6,INDEX(Paramètres!$E$11:$E$16,MATCH(Saisie!AB15,Paramètres!$A$11:$A$16,0))/100,""),""),IFERROR(IF(OR(Saisie!AB15&lt;0,Saisie!AB15&gt;Paramètres!$C$7),"",Saisie!AB15/Paramètres!$C$7),"")))</f>
        <v/>
      </c>
      <c r="AA15" s="96" t="str">
        <f aca="false">IF(Saisie!AC15="","",IF(Paramètres!$C$5="Lettres",IFERROR(IF(MATCH(Saisie!AC15,Paramètres!$A$11:$A$16,0)&lt;=Paramètres!$C$6,INDEX(Paramètres!$E$11:$E$16,MATCH(Saisie!AC15,Paramètres!$A$11:$A$16,0))/100,""),""),IFERROR(IF(OR(Saisie!AC15&lt;0,Saisie!AC15&gt;Paramètres!$C$7),"",Saisie!AC15/Paramètres!$C$7),"")))</f>
        <v/>
      </c>
      <c r="AB15" s="96" t="str">
        <f aca="false">IF(Saisie!AD15="","",IF(Paramètres!$C$5="Lettres",IFERROR(IF(MATCH(Saisie!AD15,Paramètres!$A$11:$A$16,0)&lt;=Paramètres!$C$6,INDEX(Paramètres!$E$11:$E$16,MATCH(Saisie!AD15,Paramètres!$A$11:$A$16,0))/100,""),""),IFERROR(IF(OR(Saisie!AD15&lt;0,Saisie!AD15&gt;Paramètres!$C$7),"",Saisie!AD15/Paramètres!$C$7),"")))</f>
        <v/>
      </c>
      <c r="AC15" s="96" t="str">
        <f aca="false">IF(Saisie!AE15="","",IF(Paramètres!$C$5="Lettres",IFERROR(IF(MATCH(Saisie!AE15,Paramètres!$A$11:$A$16,0)&lt;=Paramètres!$C$6,INDEX(Paramètres!$E$11:$E$16,MATCH(Saisie!AE15,Paramètres!$A$11:$A$16,0))/100,""),""),IFERROR(IF(OR(Saisie!AE15&lt;0,Saisie!AE15&gt;Paramètres!$C$7),"",Saisie!AE15/Paramètres!$C$7),"")))</f>
        <v/>
      </c>
      <c r="AD15" s="96" t="str">
        <f aca="false">IF(Saisie!AF15="","",IF(Paramètres!$C$5="Lettres",IFERROR(IF(MATCH(Saisie!AF15,Paramètres!$A$11:$A$16,0)&lt;=Paramètres!$C$6,INDEX(Paramètres!$E$11:$E$16,MATCH(Saisie!AF15,Paramètres!$A$11:$A$16,0))/100,""),""),IFERROR(IF(OR(Saisie!AF15&lt;0,Saisie!AF15&gt;Paramètres!$C$7),"",Saisie!AF15/Paramètres!$C$7),"")))</f>
        <v/>
      </c>
      <c r="AE15" s="96" t="str">
        <f aca="false">IF(Saisie!AG15="","",IF(Paramètres!$C$5="Lettres",IFERROR(IF(MATCH(Saisie!AG15,Paramètres!$A$11:$A$16,0)&lt;=Paramètres!$C$6,INDEX(Paramètres!$E$11:$E$16,MATCH(Saisie!AG15,Paramètres!$A$11:$A$16,0))/100,""),""),IFERROR(IF(OR(Saisie!AG15&lt;0,Saisie!AG15&gt;Paramètres!$C$7),"",Saisie!AG15/Paramètres!$C$7),"")))</f>
        <v/>
      </c>
      <c r="AF15" s="96" t="str">
        <f aca="false">IF(Saisie!AH15="","",IF(Paramètres!$C$5="Lettres",IFERROR(IF(MATCH(Saisie!AH15,Paramètres!$A$11:$A$16,0)&lt;=Paramètres!$C$6,INDEX(Paramètres!$E$11:$E$16,MATCH(Saisie!AH15,Paramètres!$A$11:$A$16,0))/100,""),""),IFERROR(IF(OR(Saisie!AH15&lt;0,Saisie!AH15&gt;Paramètres!$C$7),"",Saisie!AH15/Paramètres!$C$7),"")))</f>
        <v/>
      </c>
      <c r="AG15" s="96" t="str">
        <f aca="false">IF(Saisie!AI15="","",IF(Paramètres!$C$5="Lettres",IFERROR(IF(MATCH(Saisie!AI15,Paramètres!$A$11:$A$16,0)&lt;=Paramètres!$C$6,INDEX(Paramètres!$E$11:$E$16,MATCH(Saisie!AI15,Paramètres!$A$11:$A$16,0))/100,""),""),IFERROR(IF(OR(Saisie!AI15&lt;0,Saisie!AI15&gt;Paramètres!$C$7),"",Saisie!AI15/Paramètres!$C$7),"")))</f>
        <v/>
      </c>
      <c r="AH15" s="96" t="str">
        <f aca="false">IF(Saisie!AJ15="","",IF(Paramètres!$C$5="Lettres",IFERROR(IF(MATCH(Saisie!AJ15,Paramètres!$A$11:$A$16,0)&lt;=Paramètres!$C$6,INDEX(Paramètres!$E$11:$E$16,MATCH(Saisie!AJ15,Paramètres!$A$11:$A$16,0))/100,""),""),IFERROR(IF(OR(Saisie!AJ15&lt;0,Saisie!AJ15&gt;Paramètres!$C$7),"",Saisie!AJ15/Paramètres!$C$7),"")))</f>
        <v/>
      </c>
      <c r="AI15" s="96" t="str">
        <f aca="false">IF(Saisie!AK15="","",IF(Paramètres!$C$5="Lettres",IFERROR(IF(MATCH(Saisie!AK15,Paramètres!$A$11:$A$16,0)&lt;=Paramètres!$C$6,INDEX(Paramètres!$E$11:$E$16,MATCH(Saisie!AK15,Paramètres!$A$11:$A$16,0))/100,""),""),IFERROR(IF(OR(Saisie!AK15&lt;0,Saisie!AK15&gt;Paramètres!$C$7),"",Saisie!AK15/Paramètres!$C$7),"")))</f>
        <v/>
      </c>
      <c r="AJ15" s="96" t="str">
        <f aca="false">IF(Saisie!AL15="","",IF(Paramètres!$C$5="Lettres",IFERROR(IF(MATCH(Saisie!AL15,Paramètres!$A$11:$A$16,0)&lt;=Paramètres!$C$6,INDEX(Paramètres!$E$11:$E$16,MATCH(Saisie!AL15,Paramètres!$A$11:$A$16,0))/100,""),""),IFERROR(IF(OR(Saisie!AL15&lt;0,Saisie!AL15&gt;Paramètres!$C$7),"",Saisie!AL15/Paramètres!$C$7),"")))</f>
        <v/>
      </c>
      <c r="AK15" s="96" t="str">
        <f aca="false">IF(Saisie!AM15="","",IF(Paramètres!$C$5="Lettres",IFERROR(IF(MATCH(Saisie!AM15,Paramètres!$A$11:$A$16,0)&lt;=Paramètres!$C$6,INDEX(Paramètres!$E$11:$E$16,MATCH(Saisie!AM15,Paramètres!$A$11:$A$16,0))/100,""),""),IFERROR(IF(OR(Saisie!AM15&lt;0,Saisie!AM15&gt;Paramètres!$C$7),"",Saisie!AM15/Paramètres!$C$7),"")))</f>
        <v/>
      </c>
      <c r="AL15" s="96" t="str">
        <f aca="false">IF(Saisie!AN15="","",IF(Paramètres!$C$5="Lettres",IFERROR(IF(MATCH(Saisie!AN15,Paramètres!$A$11:$A$16,0)&lt;=Paramètres!$C$6,INDEX(Paramètres!$E$11:$E$16,MATCH(Saisie!AN15,Paramètres!$A$11:$A$16,0))/100,""),""),IFERROR(IF(OR(Saisie!AN15&lt;0,Saisie!AN15&gt;Paramètres!$C$7),"",Saisie!AN15/Paramètres!$C$7),"")))</f>
        <v/>
      </c>
      <c r="AM15" s="96" t="str">
        <f aca="false">IF(Saisie!AO15="","",IF(Paramètres!$C$5="Lettres",IFERROR(IF(MATCH(Saisie!AO15,Paramètres!$A$11:$A$16,0)&lt;=Paramètres!$C$6,INDEX(Paramètres!$E$11:$E$16,MATCH(Saisie!AO15,Paramètres!$A$11:$A$16,0))/100,""),""),IFERROR(IF(OR(Saisie!AO15&lt;0,Saisie!AO15&gt;Paramètres!$C$7),"",Saisie!AO15/Paramètres!$C$7),"")))</f>
        <v/>
      </c>
      <c r="AN15" s="96" t="str">
        <f aca="false">IF(Saisie!AP15="","",IF(Paramètres!$C$5="Lettres",IFERROR(IF(MATCH(Saisie!AP15,Paramètres!$A$11:$A$16,0)&lt;=Paramètres!$C$6,INDEX(Paramètres!$E$11:$E$16,MATCH(Saisie!AP15,Paramètres!$A$11:$A$16,0))/100,""),""),IFERROR(IF(OR(Saisie!AP15&lt;0,Saisie!AP15&gt;Paramètres!$C$7),"",Saisie!AP15/Paramètres!$C$7),"")))</f>
        <v/>
      </c>
      <c r="AO15" s="96" t="str">
        <f aca="false">IF(Saisie!AQ15="","",IF(Paramètres!$C$5="Lettres",IFERROR(IF(MATCH(Saisie!AQ15,Paramètres!$A$11:$A$16,0)&lt;=Paramètres!$C$6,INDEX(Paramètres!$E$11:$E$16,MATCH(Saisie!AQ15,Paramètres!$A$11:$A$16,0))/100,""),""),IFERROR(IF(OR(Saisie!AQ15&lt;0,Saisie!AQ15&gt;Paramètres!$C$7),"",Saisie!AQ15/Paramètres!$C$7),"")))</f>
        <v/>
      </c>
      <c r="AP15" s="96" t="str">
        <f aca="false">IF(Saisie!AR15="","",IF(Paramètres!$C$5="Lettres",IFERROR(IF(MATCH(Saisie!AR15,Paramètres!$A$11:$A$16,0)&lt;=Paramètres!$C$6,INDEX(Paramètres!$E$11:$E$16,MATCH(Saisie!AR15,Paramètres!$A$11:$A$16,0))/100,""),""),IFERROR(IF(OR(Saisie!AR15&lt;0,Saisie!AR15&gt;Paramètres!$C$7),"",Saisie!AR15/Paramètres!$C$7),"")))</f>
        <v/>
      </c>
      <c r="AQ15" s="96" t="str">
        <f aca="false">IF(Saisie!AS15="","",IF(Paramètres!$C$5="Lettres",IFERROR(IF(MATCH(Saisie!AS15,Paramètres!$A$11:$A$16,0)&lt;=Paramètres!$C$6,INDEX(Paramètres!$E$11:$E$16,MATCH(Saisie!AS15,Paramètres!$A$11:$A$16,0))/100,""),""),IFERROR(IF(OR(Saisie!AS15&lt;0,Saisie!AS15&gt;Paramètres!$C$7),"",Saisie!AS15/Paramètres!$C$7),"")))</f>
        <v/>
      </c>
      <c r="AR15" s="96" t="str">
        <f aca="false">IF(Saisie!AT15="","",IF(Paramètres!$C$5="Lettres",IFERROR(IF(MATCH(Saisie!AT15,Paramètres!$A$11:$A$16,0)&lt;=Paramètres!$C$6,INDEX(Paramètres!$E$11:$E$16,MATCH(Saisie!AT15,Paramètres!$A$11:$A$16,0))/100,""),""),IFERROR(IF(OR(Saisie!AT15&lt;0,Saisie!AT15&gt;Paramètres!$C$7),"",Saisie!AT15/Paramètres!$C$7),"")))</f>
        <v/>
      </c>
      <c r="AS15" s="96" t="str">
        <f aca="false">IF(Saisie!AU15="","",IF(Paramètres!$C$5="Lettres",IFERROR(IF(MATCH(Saisie!AU15,Paramètres!$A$11:$A$16,0)&lt;=Paramètres!$C$6,INDEX(Paramètres!$E$11:$E$16,MATCH(Saisie!AU15,Paramètres!$A$11:$A$16,0))/100,""),""),IFERROR(IF(OR(Saisie!AU15&lt;0,Saisie!AU15&gt;Paramètres!$C$7),"",Saisie!AU15/Paramètres!$C$7),"")))</f>
        <v/>
      </c>
      <c r="AT15" s="96" t="str">
        <f aca="false">IF(Saisie!AV15="","",IF(Paramètres!$C$5="Lettres",IFERROR(IF(MATCH(Saisie!AV15,Paramètres!$A$11:$A$16,0)&lt;=Paramètres!$C$6,INDEX(Paramètres!$E$11:$E$16,MATCH(Saisie!AV15,Paramètres!$A$11:$A$16,0))/100,""),""),IFERROR(IF(OR(Saisie!AV15&lt;0,Saisie!AV15&gt;Paramètres!$C$7),"",Saisie!AV15/Paramètres!$C$7),"")))</f>
        <v/>
      </c>
      <c r="AU15" s="96" t="str">
        <f aca="false">IF(Saisie!AW15="","",IF(Paramètres!$C$5="Lettres",IFERROR(IF(MATCH(Saisie!AW15,Paramètres!$A$11:$A$16,0)&lt;=Paramètres!$C$6,INDEX(Paramètres!$E$11:$E$16,MATCH(Saisie!AW15,Paramètres!$A$11:$A$16,0))/100,""),""),IFERROR(IF(OR(Saisie!AW15&lt;0,Saisie!AW15&gt;Paramètres!$C$7),"",Saisie!AW15/Paramètres!$C$7),"")))</f>
        <v/>
      </c>
      <c r="AV15" s="96" t="str">
        <f aca="false">IF(Saisie!AX15="","",IF(Paramètres!$C$5="Lettres",IFERROR(IF(MATCH(Saisie!AX15,Paramètres!$A$11:$A$16,0)&lt;=Paramètres!$C$6,INDEX(Paramètres!$E$11:$E$16,MATCH(Saisie!AX15,Paramètres!$A$11:$A$16,0))/100,""),""),IFERROR(IF(OR(Saisie!AX15&lt;0,Saisie!AX15&gt;Paramètres!$C$7),"",Saisie!AX15/Paramètres!$C$7),"")))</f>
        <v/>
      </c>
      <c r="AW15" s="96" t="str">
        <f aca="false">IF(Saisie!AY15="","",IF(Paramètres!$C$5="Lettres",IFERROR(IF(MATCH(Saisie!AY15,Paramètres!$A$11:$A$16,0)&lt;=Paramètres!$C$6,INDEX(Paramètres!$E$11:$E$16,MATCH(Saisie!AY15,Paramètres!$A$11:$A$16,0))/100,""),""),IFERROR(IF(OR(Saisie!AY15&lt;0,Saisie!AY15&gt;Paramètres!$C$7),"",Saisie!AY15/Paramètres!$C$7),"")))</f>
        <v/>
      </c>
      <c r="AX15" s="96" t="str">
        <f aca="false">IF(Saisie!AZ15="","",IF(Paramètres!$C$5="Lettres",IFERROR(IF(MATCH(Saisie!AZ15,Paramètres!$A$11:$A$16,0)&lt;=Paramètres!$C$6,INDEX(Paramètres!$E$11:$E$16,MATCH(Saisie!AZ15,Paramètres!$A$11:$A$16,0))/100,""),""),IFERROR(IF(OR(Saisie!AZ15&lt;0,Saisie!AZ15&gt;Paramètres!$C$7),"",Saisie!AZ15/Paramètres!$C$7),"")))</f>
        <v/>
      </c>
      <c r="AY15" s="96" t="str">
        <f aca="false">IF(Saisie!BA15="","",IF(Paramètres!$C$5="Lettres",IFERROR(IF(MATCH(Saisie!BA15,Paramètres!$A$11:$A$16,0)&lt;=Paramètres!$C$6,INDEX(Paramètres!$E$11:$E$16,MATCH(Saisie!BA15,Paramètres!$A$11:$A$16,0))/100,""),""),IFERROR(IF(OR(Saisie!BA15&lt;0,Saisie!BA15&gt;Paramètres!$C$7),"",Saisie!BA15/Paramètres!$C$7),"")))</f>
        <v/>
      </c>
      <c r="AZ15" s="4"/>
      <c r="BA15" s="96" t="n">
        <f aca="false">IF($A15="","",IFERROR(SUMPRODUCT(($B$4:$AY$4=BA$4)*N($B15:$AY15))/SUMPRODUCT(($B$4:$AY$4=BA$4)*($B15:$AY15&lt;&gt;"")),""))</f>
        <v>0.8</v>
      </c>
      <c r="BB15" s="96" t="n">
        <f aca="false">IF($A15="","",IFERROR(SUMPRODUCT(($B$4:$AY$4=BB$4)*N($B15:$AY15))/SUMPRODUCT(($B$4:$AY$4=BB$4)*($B15:$AY15&lt;&gt;"")),""))</f>
        <v>0.6</v>
      </c>
      <c r="BC15" s="96" t="n">
        <f aca="false">IF($A15="","",IFERROR(SUMPRODUCT(($B$4:$AY$4=BC$4)*N($B15:$AY15))/SUMPRODUCT(($B$4:$AY$4=BC$4)*($B15:$AY15&lt;&gt;"")),""))</f>
        <v>0.75</v>
      </c>
      <c r="BD15" s="96" t="n">
        <f aca="false">IF($A15="","",IFERROR(SUMPRODUCT(($B$4:$AY$4=BD$4)*N($B15:$AY15))/SUMPRODUCT(($B$4:$AY$4=BD$4)*($B15:$AY15&lt;&gt;"")),""))</f>
        <v>0.7</v>
      </c>
      <c r="BE15" s="96" t="n">
        <f aca="false">IF($A15="","",IFERROR(SUMPRODUCT(($B$4:$AY$4=BE$4)*N($B15:$AY15))/SUMPRODUCT(($B$4:$AY$4=BE$4)*($B15:$AY15&lt;&gt;"")),""))</f>
        <v>0.9</v>
      </c>
      <c r="BF15" s="96" t="n">
        <f aca="false">IF($A15="","",IFERROR(SUMPRODUCT(($B$4:$AY$4=BF$4)*N($B15:$AY15))/SUMPRODUCT(($B$4:$AY$4=BF$4)*($B15:$AY15&lt;&gt;"")),""))</f>
        <v>0.725</v>
      </c>
      <c r="BG15" s="96" t="n">
        <f aca="false">IF($A15="","",IFERROR(SUMPRODUCT(($B$4:$AY$4=BG$4)*N($B15:$AY15))/SUMPRODUCT(($B$4:$AY$4=BG$4)*($B15:$AY15&lt;&gt;"")),""))</f>
        <v>0.7</v>
      </c>
      <c r="BH15" s="96" t="n">
        <f aca="false">IF($A15="","",IFERROR(SUMPRODUCT(($B$4:$AY$4=BH$4)*N($B15:$AY15))/SUMPRODUCT(($B$4:$AY$4=BH$4)*($B15:$AY15&lt;&gt;"")),""))</f>
        <v>0.85</v>
      </c>
      <c r="BI15" s="96" t="n">
        <f aca="false">IF($A15="","",IFERROR(SUMPRODUCT(($B$4:$AY$4=BI$4)*N($B15:$AY15))/SUMPRODUCT(($B$4:$AY$4=BI$4)*($B15:$AY15&lt;&gt;"")),""))</f>
        <v>0.75</v>
      </c>
      <c r="BJ15" s="96" t="n">
        <f aca="false">IF($A15="","",IFERROR(SUMPRODUCT(($B$4:$AY$4=BJ$4)*N($B15:$AY15))/SUMPRODUCT(($B$4:$AY$4=BJ$4)*($B15:$AY15&lt;&gt;"")),""))</f>
        <v>0.8</v>
      </c>
    </row>
    <row r="16" customFormat="false" ht="15" hidden="false" customHeight="true" outlineLevel="0" collapsed="false">
      <c r="A16" s="96" t="n">
        <f aca="false">IF(Saisie!B16="","",Saisie!B16)</f>
        <v>0.63</v>
      </c>
      <c r="B16" s="96" t="n">
        <f aca="false">IF(Saisie!D16="","",IF(Paramètres!$C$5="Lettres",IFERROR(IF(MATCH(Saisie!D16,Paramètres!$A$11:$A$16,0)&lt;=Paramètres!$C$6,INDEX(Paramètres!$E$11:$E$16,MATCH(Saisie!D16,Paramètres!$A$11:$A$16,0))/100,""),""),IFERROR(IF(OR(Saisie!D16&lt;0,Saisie!D16&gt;Paramètres!$C$7),"",Saisie!D16/Paramètres!$C$7),"")))</f>
        <v>0.55</v>
      </c>
      <c r="C16" s="96" t="n">
        <f aca="false">IF(Saisie!E16="","",IF(Paramètres!$C$5="Lettres",IFERROR(IF(MATCH(Saisie!E16,Paramètres!$A$11:$A$16,0)&lt;=Paramètres!$C$6,INDEX(Paramètres!$E$11:$E$16,MATCH(Saisie!E16,Paramètres!$A$11:$A$16,0))/100,""),""),IFERROR(IF(OR(Saisie!E16&lt;0,Saisie!E16&gt;Paramètres!$C$7),"",Saisie!E16/Paramètres!$C$7),"")))</f>
        <v>0.55</v>
      </c>
      <c r="D16" s="96" t="n">
        <f aca="false">IF(Saisie!F16="","",IF(Paramètres!$C$5="Lettres",IFERROR(IF(MATCH(Saisie!F16,Paramètres!$A$11:$A$16,0)&lt;=Paramètres!$C$6,INDEX(Paramètres!$E$11:$E$16,MATCH(Saisie!F16,Paramètres!$A$11:$A$16,0))/100,""),""),IFERROR(IF(OR(Saisie!F16&lt;0,Saisie!F16&gt;Paramètres!$C$7),"",Saisie!F16/Paramètres!$C$7),"")))</f>
        <v>0.6</v>
      </c>
      <c r="E16" s="96" t="n">
        <f aca="false">IF(Saisie!G16="","",IF(Paramètres!$C$5="Lettres",IFERROR(IF(MATCH(Saisie!G16,Paramètres!$A$11:$A$16,0)&lt;=Paramètres!$C$6,INDEX(Paramètres!$E$11:$E$16,MATCH(Saisie!G16,Paramètres!$A$11:$A$16,0))/100,""),""),IFERROR(IF(OR(Saisie!G16&lt;0,Saisie!G16&gt;Paramètres!$C$7),"",Saisie!G16/Paramètres!$C$7),"")))</f>
        <v>0.5</v>
      </c>
      <c r="F16" s="96" t="n">
        <f aca="false">IF(Saisie!H16="","",IF(Paramètres!$C$5="Lettres",IFERROR(IF(MATCH(Saisie!H16,Paramètres!$A$11:$A$16,0)&lt;=Paramètres!$C$6,INDEX(Paramètres!$E$11:$E$16,MATCH(Saisie!H16,Paramètres!$A$11:$A$16,0))/100,""),""),IFERROR(IF(OR(Saisie!H16&lt;0,Saisie!H16&gt;Paramètres!$C$7),"",Saisie!H16/Paramètres!$C$7),"")))</f>
        <v>0.75</v>
      </c>
      <c r="G16" s="96" t="n">
        <f aca="false">IF(Saisie!I16="","",IF(Paramètres!$C$5="Lettres",IFERROR(IF(MATCH(Saisie!I16,Paramètres!$A$11:$A$16,0)&lt;=Paramètres!$C$6,INDEX(Paramètres!$E$11:$E$16,MATCH(Saisie!I16,Paramètres!$A$11:$A$16,0))/100,""),""),IFERROR(IF(OR(Saisie!I16&lt;0,Saisie!I16&gt;Paramètres!$C$7),"",Saisie!I16/Paramètres!$C$7),"")))</f>
        <v>0.65</v>
      </c>
      <c r="H16" s="96" t="n">
        <f aca="false">IF(Saisie!J16="","",IF(Paramètres!$C$5="Lettres",IFERROR(IF(MATCH(Saisie!J16,Paramètres!$A$11:$A$16,0)&lt;=Paramètres!$C$6,INDEX(Paramètres!$E$11:$E$16,MATCH(Saisie!J16,Paramètres!$A$11:$A$16,0))/100,""),""),IFERROR(IF(OR(Saisie!J16&lt;0,Saisie!J16&gt;Paramètres!$C$7),"",Saisie!J16/Paramètres!$C$7),"")))</f>
        <v>0.6</v>
      </c>
      <c r="I16" s="96" t="n">
        <f aca="false">IF(Saisie!K16="","",IF(Paramètres!$C$5="Lettres",IFERROR(IF(MATCH(Saisie!K16,Paramètres!$A$11:$A$16,0)&lt;=Paramètres!$C$6,INDEX(Paramètres!$E$11:$E$16,MATCH(Saisie!K16,Paramètres!$A$11:$A$16,0))/100,""),""),IFERROR(IF(OR(Saisie!K16&lt;0,Saisie!K16&gt;Paramètres!$C$7),"",Saisie!K16/Paramètres!$C$7),"")))</f>
        <v>0.6</v>
      </c>
      <c r="J16" s="96" t="n">
        <f aca="false">IF(Saisie!L16="","",IF(Paramètres!$C$5="Lettres",IFERROR(IF(MATCH(Saisie!L16,Paramètres!$A$11:$A$16,0)&lt;=Paramètres!$C$6,INDEX(Paramètres!$E$11:$E$16,MATCH(Saisie!L16,Paramètres!$A$11:$A$16,0))/100,""),""),IFERROR(IF(OR(Saisie!L16&lt;0,Saisie!L16&gt;Paramètres!$C$7),"",Saisie!L16/Paramètres!$C$7),"")))</f>
        <v>0.65</v>
      </c>
      <c r="K16" s="96" t="n">
        <f aca="false">IF(Saisie!M16="","",IF(Paramètres!$C$5="Lettres",IFERROR(IF(MATCH(Saisie!M16,Paramètres!$A$11:$A$16,0)&lt;=Paramètres!$C$6,INDEX(Paramètres!$E$11:$E$16,MATCH(Saisie!M16,Paramètres!$A$11:$A$16,0))/100,""),""),IFERROR(IF(OR(Saisie!M16&lt;0,Saisie!M16&gt;Paramètres!$C$7),"",Saisie!M16/Paramètres!$C$7),"")))</f>
        <v>0.65</v>
      </c>
      <c r="L16" s="96" t="n">
        <f aca="false">IF(Saisie!N16="","",IF(Paramètres!$C$5="Lettres",IFERROR(IF(MATCH(Saisie!N16,Paramètres!$A$11:$A$16,0)&lt;=Paramètres!$C$6,INDEX(Paramètres!$E$11:$E$16,MATCH(Saisie!N16,Paramètres!$A$11:$A$16,0))/100,""),""),IFERROR(IF(OR(Saisie!N16&lt;0,Saisie!N16&gt;Paramètres!$C$7),"",Saisie!N16/Paramètres!$C$7),"")))</f>
        <v>0.65</v>
      </c>
      <c r="M16" s="96" t="n">
        <f aca="false">IF(Saisie!O16="","",IF(Paramètres!$C$5="Lettres",IFERROR(IF(MATCH(Saisie!O16,Paramètres!$A$11:$A$16,0)&lt;=Paramètres!$C$6,INDEX(Paramètres!$E$11:$E$16,MATCH(Saisie!O16,Paramètres!$A$11:$A$16,0))/100,""),""),IFERROR(IF(OR(Saisie!O16&lt;0,Saisie!O16&gt;Paramètres!$C$7),"",Saisie!O16/Paramètres!$C$7),"")))</f>
        <v>0.65</v>
      </c>
      <c r="N16" s="96" t="n">
        <f aca="false">IF(Saisie!P16="","",IF(Paramètres!$C$5="Lettres",IFERROR(IF(MATCH(Saisie!P16,Paramètres!$A$11:$A$16,0)&lt;=Paramètres!$C$6,INDEX(Paramètres!$E$11:$E$16,MATCH(Saisie!P16,Paramètres!$A$11:$A$16,0))/100,""),""),IFERROR(IF(OR(Saisie!P16&lt;0,Saisie!P16&gt;Paramètres!$C$7),"",Saisie!P16/Paramètres!$C$7),"")))</f>
        <v>0.6</v>
      </c>
      <c r="O16" s="96" t="n">
        <f aca="false">IF(Saisie!Q16="","",IF(Paramètres!$C$5="Lettres",IFERROR(IF(MATCH(Saisie!Q16,Paramètres!$A$11:$A$16,0)&lt;=Paramètres!$C$6,INDEX(Paramètres!$E$11:$E$16,MATCH(Saisie!Q16,Paramètres!$A$11:$A$16,0))/100,""),""),IFERROR(IF(OR(Saisie!Q16&lt;0,Saisie!Q16&gt;Paramètres!$C$7),"",Saisie!Q16/Paramètres!$C$7),"")))</f>
        <v>0.75</v>
      </c>
      <c r="P16" s="96" t="n">
        <f aca="false">IF(Saisie!R16="","",IF(Paramètres!$C$5="Lettres",IFERROR(IF(MATCH(Saisie!R16,Paramètres!$A$11:$A$16,0)&lt;=Paramètres!$C$6,INDEX(Paramètres!$E$11:$E$16,MATCH(Saisie!R16,Paramètres!$A$11:$A$16,0))/100,""),""),IFERROR(IF(OR(Saisie!R16&lt;0,Saisie!R16&gt;Paramètres!$C$7),"",Saisie!R16/Paramètres!$C$7),"")))</f>
        <v>0.65</v>
      </c>
      <c r="Q16" s="96" t="n">
        <f aca="false">IF(Saisie!S16="","",IF(Paramètres!$C$5="Lettres",IFERROR(IF(MATCH(Saisie!S16,Paramètres!$A$11:$A$16,0)&lt;=Paramètres!$C$6,INDEX(Paramètres!$E$11:$E$16,MATCH(Saisie!S16,Paramètres!$A$11:$A$16,0))/100,""),""),IFERROR(IF(OR(Saisie!S16&lt;0,Saisie!S16&gt;Paramètres!$C$7),"",Saisie!S16/Paramètres!$C$7),"")))</f>
        <v>0.5</v>
      </c>
      <c r="R16" s="96" t="n">
        <f aca="false">IF(Saisie!T16="","",IF(Paramètres!$C$5="Lettres",IFERROR(IF(MATCH(Saisie!T16,Paramètres!$A$11:$A$16,0)&lt;=Paramètres!$C$6,INDEX(Paramètres!$E$11:$E$16,MATCH(Saisie!T16,Paramètres!$A$11:$A$16,0))/100,""),""),IFERROR(IF(OR(Saisie!T16&lt;0,Saisie!T16&gt;Paramètres!$C$7),"",Saisie!T16/Paramètres!$C$7),"")))</f>
        <v>0.75</v>
      </c>
      <c r="S16" s="96" t="n">
        <f aca="false">IF(Saisie!U16="","",IF(Paramètres!$C$5="Lettres",IFERROR(IF(MATCH(Saisie!U16,Paramètres!$A$11:$A$16,0)&lt;=Paramètres!$C$6,INDEX(Paramètres!$E$11:$E$16,MATCH(Saisie!U16,Paramètres!$A$11:$A$16,0))/100,""),""),IFERROR(IF(OR(Saisie!U16&lt;0,Saisie!U16&gt;Paramètres!$C$7),"",Saisie!U16/Paramètres!$C$7),"")))</f>
        <v>0.65</v>
      </c>
      <c r="T16" s="96" t="n">
        <f aca="false">IF(Saisie!V16="","",IF(Paramètres!$C$5="Lettres",IFERROR(IF(MATCH(Saisie!V16,Paramètres!$A$11:$A$16,0)&lt;=Paramètres!$C$6,INDEX(Paramètres!$E$11:$E$16,MATCH(Saisie!V16,Paramètres!$A$11:$A$16,0))/100,""),""),IFERROR(IF(OR(Saisie!V16&lt;0,Saisie!V16&gt;Paramètres!$C$7),"",Saisie!V16/Paramètres!$C$7),"")))</f>
        <v>0.6</v>
      </c>
      <c r="U16" s="96" t="n">
        <f aca="false">IF(Saisie!W16="","",IF(Paramètres!$C$5="Lettres",IFERROR(IF(MATCH(Saisie!W16,Paramètres!$A$11:$A$16,0)&lt;=Paramètres!$C$6,INDEX(Paramètres!$E$11:$E$16,MATCH(Saisie!W16,Paramètres!$A$11:$A$16,0))/100,""),""),IFERROR(IF(OR(Saisie!W16&lt;0,Saisie!W16&gt;Paramètres!$C$7),"",Saisie!W16/Paramètres!$C$7),"")))</f>
        <v>0.7</v>
      </c>
      <c r="V16" s="96" t="str">
        <f aca="false">IF(Saisie!X16="","",IF(Paramètres!$C$5="Lettres",IFERROR(IF(MATCH(Saisie!X16,Paramètres!$A$11:$A$16,0)&lt;=Paramètres!$C$6,INDEX(Paramètres!$E$11:$E$16,MATCH(Saisie!X16,Paramètres!$A$11:$A$16,0))/100,""),""),IFERROR(IF(OR(Saisie!X16&lt;0,Saisie!X16&gt;Paramètres!$C$7),"",Saisie!X16/Paramètres!$C$7),"")))</f>
        <v/>
      </c>
      <c r="W16" s="96" t="str">
        <f aca="false">IF(Saisie!Y16="","",IF(Paramètres!$C$5="Lettres",IFERROR(IF(MATCH(Saisie!Y16,Paramètres!$A$11:$A$16,0)&lt;=Paramètres!$C$6,INDEX(Paramètres!$E$11:$E$16,MATCH(Saisie!Y16,Paramètres!$A$11:$A$16,0))/100,""),""),IFERROR(IF(OR(Saisie!Y16&lt;0,Saisie!Y16&gt;Paramètres!$C$7),"",Saisie!Y16/Paramètres!$C$7),"")))</f>
        <v/>
      </c>
      <c r="X16" s="96" t="str">
        <f aca="false">IF(Saisie!Z16="","",IF(Paramètres!$C$5="Lettres",IFERROR(IF(MATCH(Saisie!Z16,Paramètres!$A$11:$A$16,0)&lt;=Paramètres!$C$6,INDEX(Paramètres!$E$11:$E$16,MATCH(Saisie!Z16,Paramètres!$A$11:$A$16,0))/100,""),""),IFERROR(IF(OR(Saisie!Z16&lt;0,Saisie!Z16&gt;Paramètres!$C$7),"",Saisie!Z16/Paramètres!$C$7),"")))</f>
        <v/>
      </c>
      <c r="Y16" s="96" t="str">
        <f aca="false">IF(Saisie!AA16="","",IF(Paramètres!$C$5="Lettres",IFERROR(IF(MATCH(Saisie!AA16,Paramètres!$A$11:$A$16,0)&lt;=Paramètres!$C$6,INDEX(Paramètres!$E$11:$E$16,MATCH(Saisie!AA16,Paramètres!$A$11:$A$16,0))/100,""),""),IFERROR(IF(OR(Saisie!AA16&lt;0,Saisie!AA16&gt;Paramètres!$C$7),"",Saisie!AA16/Paramètres!$C$7),"")))</f>
        <v/>
      </c>
      <c r="Z16" s="96" t="str">
        <f aca="false">IF(Saisie!AB16="","",IF(Paramètres!$C$5="Lettres",IFERROR(IF(MATCH(Saisie!AB16,Paramètres!$A$11:$A$16,0)&lt;=Paramètres!$C$6,INDEX(Paramètres!$E$11:$E$16,MATCH(Saisie!AB16,Paramètres!$A$11:$A$16,0))/100,""),""),IFERROR(IF(OR(Saisie!AB16&lt;0,Saisie!AB16&gt;Paramètres!$C$7),"",Saisie!AB16/Paramètres!$C$7),"")))</f>
        <v/>
      </c>
      <c r="AA16" s="96" t="str">
        <f aca="false">IF(Saisie!AC16="","",IF(Paramètres!$C$5="Lettres",IFERROR(IF(MATCH(Saisie!AC16,Paramètres!$A$11:$A$16,0)&lt;=Paramètres!$C$6,INDEX(Paramètres!$E$11:$E$16,MATCH(Saisie!AC16,Paramètres!$A$11:$A$16,0))/100,""),""),IFERROR(IF(OR(Saisie!AC16&lt;0,Saisie!AC16&gt;Paramètres!$C$7),"",Saisie!AC16/Paramètres!$C$7),"")))</f>
        <v/>
      </c>
      <c r="AB16" s="96" t="str">
        <f aca="false">IF(Saisie!AD16="","",IF(Paramètres!$C$5="Lettres",IFERROR(IF(MATCH(Saisie!AD16,Paramètres!$A$11:$A$16,0)&lt;=Paramètres!$C$6,INDEX(Paramètres!$E$11:$E$16,MATCH(Saisie!AD16,Paramètres!$A$11:$A$16,0))/100,""),""),IFERROR(IF(OR(Saisie!AD16&lt;0,Saisie!AD16&gt;Paramètres!$C$7),"",Saisie!AD16/Paramètres!$C$7),"")))</f>
        <v/>
      </c>
      <c r="AC16" s="96" t="str">
        <f aca="false">IF(Saisie!AE16="","",IF(Paramètres!$C$5="Lettres",IFERROR(IF(MATCH(Saisie!AE16,Paramètres!$A$11:$A$16,0)&lt;=Paramètres!$C$6,INDEX(Paramètres!$E$11:$E$16,MATCH(Saisie!AE16,Paramètres!$A$11:$A$16,0))/100,""),""),IFERROR(IF(OR(Saisie!AE16&lt;0,Saisie!AE16&gt;Paramètres!$C$7),"",Saisie!AE16/Paramètres!$C$7),"")))</f>
        <v/>
      </c>
      <c r="AD16" s="96" t="str">
        <f aca="false">IF(Saisie!AF16="","",IF(Paramètres!$C$5="Lettres",IFERROR(IF(MATCH(Saisie!AF16,Paramètres!$A$11:$A$16,0)&lt;=Paramètres!$C$6,INDEX(Paramètres!$E$11:$E$16,MATCH(Saisie!AF16,Paramètres!$A$11:$A$16,0))/100,""),""),IFERROR(IF(OR(Saisie!AF16&lt;0,Saisie!AF16&gt;Paramètres!$C$7),"",Saisie!AF16/Paramètres!$C$7),"")))</f>
        <v/>
      </c>
      <c r="AE16" s="96" t="str">
        <f aca="false">IF(Saisie!AG16="","",IF(Paramètres!$C$5="Lettres",IFERROR(IF(MATCH(Saisie!AG16,Paramètres!$A$11:$A$16,0)&lt;=Paramètres!$C$6,INDEX(Paramètres!$E$11:$E$16,MATCH(Saisie!AG16,Paramètres!$A$11:$A$16,0))/100,""),""),IFERROR(IF(OR(Saisie!AG16&lt;0,Saisie!AG16&gt;Paramètres!$C$7),"",Saisie!AG16/Paramètres!$C$7),"")))</f>
        <v/>
      </c>
      <c r="AF16" s="96" t="str">
        <f aca="false">IF(Saisie!AH16="","",IF(Paramètres!$C$5="Lettres",IFERROR(IF(MATCH(Saisie!AH16,Paramètres!$A$11:$A$16,0)&lt;=Paramètres!$C$6,INDEX(Paramètres!$E$11:$E$16,MATCH(Saisie!AH16,Paramètres!$A$11:$A$16,0))/100,""),""),IFERROR(IF(OR(Saisie!AH16&lt;0,Saisie!AH16&gt;Paramètres!$C$7),"",Saisie!AH16/Paramètres!$C$7),"")))</f>
        <v/>
      </c>
      <c r="AG16" s="96" t="str">
        <f aca="false">IF(Saisie!AI16="","",IF(Paramètres!$C$5="Lettres",IFERROR(IF(MATCH(Saisie!AI16,Paramètres!$A$11:$A$16,0)&lt;=Paramètres!$C$6,INDEX(Paramètres!$E$11:$E$16,MATCH(Saisie!AI16,Paramètres!$A$11:$A$16,0))/100,""),""),IFERROR(IF(OR(Saisie!AI16&lt;0,Saisie!AI16&gt;Paramètres!$C$7),"",Saisie!AI16/Paramètres!$C$7),"")))</f>
        <v/>
      </c>
      <c r="AH16" s="96" t="str">
        <f aca="false">IF(Saisie!AJ16="","",IF(Paramètres!$C$5="Lettres",IFERROR(IF(MATCH(Saisie!AJ16,Paramètres!$A$11:$A$16,0)&lt;=Paramètres!$C$6,INDEX(Paramètres!$E$11:$E$16,MATCH(Saisie!AJ16,Paramètres!$A$11:$A$16,0))/100,""),""),IFERROR(IF(OR(Saisie!AJ16&lt;0,Saisie!AJ16&gt;Paramètres!$C$7),"",Saisie!AJ16/Paramètres!$C$7),"")))</f>
        <v/>
      </c>
      <c r="AI16" s="96" t="str">
        <f aca="false">IF(Saisie!AK16="","",IF(Paramètres!$C$5="Lettres",IFERROR(IF(MATCH(Saisie!AK16,Paramètres!$A$11:$A$16,0)&lt;=Paramètres!$C$6,INDEX(Paramètres!$E$11:$E$16,MATCH(Saisie!AK16,Paramètres!$A$11:$A$16,0))/100,""),""),IFERROR(IF(OR(Saisie!AK16&lt;0,Saisie!AK16&gt;Paramètres!$C$7),"",Saisie!AK16/Paramètres!$C$7),"")))</f>
        <v/>
      </c>
      <c r="AJ16" s="96" t="str">
        <f aca="false">IF(Saisie!AL16="","",IF(Paramètres!$C$5="Lettres",IFERROR(IF(MATCH(Saisie!AL16,Paramètres!$A$11:$A$16,0)&lt;=Paramètres!$C$6,INDEX(Paramètres!$E$11:$E$16,MATCH(Saisie!AL16,Paramètres!$A$11:$A$16,0))/100,""),""),IFERROR(IF(OR(Saisie!AL16&lt;0,Saisie!AL16&gt;Paramètres!$C$7),"",Saisie!AL16/Paramètres!$C$7),"")))</f>
        <v/>
      </c>
      <c r="AK16" s="96" t="str">
        <f aca="false">IF(Saisie!AM16="","",IF(Paramètres!$C$5="Lettres",IFERROR(IF(MATCH(Saisie!AM16,Paramètres!$A$11:$A$16,0)&lt;=Paramètres!$C$6,INDEX(Paramètres!$E$11:$E$16,MATCH(Saisie!AM16,Paramètres!$A$11:$A$16,0))/100,""),""),IFERROR(IF(OR(Saisie!AM16&lt;0,Saisie!AM16&gt;Paramètres!$C$7),"",Saisie!AM16/Paramètres!$C$7),"")))</f>
        <v/>
      </c>
      <c r="AL16" s="96" t="str">
        <f aca="false">IF(Saisie!AN16="","",IF(Paramètres!$C$5="Lettres",IFERROR(IF(MATCH(Saisie!AN16,Paramètres!$A$11:$A$16,0)&lt;=Paramètres!$C$6,INDEX(Paramètres!$E$11:$E$16,MATCH(Saisie!AN16,Paramètres!$A$11:$A$16,0))/100,""),""),IFERROR(IF(OR(Saisie!AN16&lt;0,Saisie!AN16&gt;Paramètres!$C$7),"",Saisie!AN16/Paramètres!$C$7),"")))</f>
        <v/>
      </c>
      <c r="AM16" s="96" t="str">
        <f aca="false">IF(Saisie!AO16="","",IF(Paramètres!$C$5="Lettres",IFERROR(IF(MATCH(Saisie!AO16,Paramètres!$A$11:$A$16,0)&lt;=Paramètres!$C$6,INDEX(Paramètres!$E$11:$E$16,MATCH(Saisie!AO16,Paramètres!$A$11:$A$16,0))/100,""),""),IFERROR(IF(OR(Saisie!AO16&lt;0,Saisie!AO16&gt;Paramètres!$C$7),"",Saisie!AO16/Paramètres!$C$7),"")))</f>
        <v/>
      </c>
      <c r="AN16" s="96" t="str">
        <f aca="false">IF(Saisie!AP16="","",IF(Paramètres!$C$5="Lettres",IFERROR(IF(MATCH(Saisie!AP16,Paramètres!$A$11:$A$16,0)&lt;=Paramètres!$C$6,INDEX(Paramètres!$E$11:$E$16,MATCH(Saisie!AP16,Paramètres!$A$11:$A$16,0))/100,""),""),IFERROR(IF(OR(Saisie!AP16&lt;0,Saisie!AP16&gt;Paramètres!$C$7),"",Saisie!AP16/Paramètres!$C$7),"")))</f>
        <v/>
      </c>
      <c r="AO16" s="96" t="str">
        <f aca="false">IF(Saisie!AQ16="","",IF(Paramètres!$C$5="Lettres",IFERROR(IF(MATCH(Saisie!AQ16,Paramètres!$A$11:$A$16,0)&lt;=Paramètres!$C$6,INDEX(Paramètres!$E$11:$E$16,MATCH(Saisie!AQ16,Paramètres!$A$11:$A$16,0))/100,""),""),IFERROR(IF(OR(Saisie!AQ16&lt;0,Saisie!AQ16&gt;Paramètres!$C$7),"",Saisie!AQ16/Paramètres!$C$7),"")))</f>
        <v/>
      </c>
      <c r="AP16" s="96" t="str">
        <f aca="false">IF(Saisie!AR16="","",IF(Paramètres!$C$5="Lettres",IFERROR(IF(MATCH(Saisie!AR16,Paramètres!$A$11:$A$16,0)&lt;=Paramètres!$C$6,INDEX(Paramètres!$E$11:$E$16,MATCH(Saisie!AR16,Paramètres!$A$11:$A$16,0))/100,""),""),IFERROR(IF(OR(Saisie!AR16&lt;0,Saisie!AR16&gt;Paramètres!$C$7),"",Saisie!AR16/Paramètres!$C$7),"")))</f>
        <v/>
      </c>
      <c r="AQ16" s="96" t="str">
        <f aca="false">IF(Saisie!AS16="","",IF(Paramètres!$C$5="Lettres",IFERROR(IF(MATCH(Saisie!AS16,Paramètres!$A$11:$A$16,0)&lt;=Paramètres!$C$6,INDEX(Paramètres!$E$11:$E$16,MATCH(Saisie!AS16,Paramètres!$A$11:$A$16,0))/100,""),""),IFERROR(IF(OR(Saisie!AS16&lt;0,Saisie!AS16&gt;Paramètres!$C$7),"",Saisie!AS16/Paramètres!$C$7),"")))</f>
        <v/>
      </c>
      <c r="AR16" s="96" t="str">
        <f aca="false">IF(Saisie!AT16="","",IF(Paramètres!$C$5="Lettres",IFERROR(IF(MATCH(Saisie!AT16,Paramètres!$A$11:$A$16,0)&lt;=Paramètres!$C$6,INDEX(Paramètres!$E$11:$E$16,MATCH(Saisie!AT16,Paramètres!$A$11:$A$16,0))/100,""),""),IFERROR(IF(OR(Saisie!AT16&lt;0,Saisie!AT16&gt;Paramètres!$C$7),"",Saisie!AT16/Paramètres!$C$7),"")))</f>
        <v/>
      </c>
      <c r="AS16" s="96" t="str">
        <f aca="false">IF(Saisie!AU16="","",IF(Paramètres!$C$5="Lettres",IFERROR(IF(MATCH(Saisie!AU16,Paramètres!$A$11:$A$16,0)&lt;=Paramètres!$C$6,INDEX(Paramètres!$E$11:$E$16,MATCH(Saisie!AU16,Paramètres!$A$11:$A$16,0))/100,""),""),IFERROR(IF(OR(Saisie!AU16&lt;0,Saisie!AU16&gt;Paramètres!$C$7),"",Saisie!AU16/Paramètres!$C$7),"")))</f>
        <v/>
      </c>
      <c r="AT16" s="96" t="str">
        <f aca="false">IF(Saisie!AV16="","",IF(Paramètres!$C$5="Lettres",IFERROR(IF(MATCH(Saisie!AV16,Paramètres!$A$11:$A$16,0)&lt;=Paramètres!$C$6,INDEX(Paramètres!$E$11:$E$16,MATCH(Saisie!AV16,Paramètres!$A$11:$A$16,0))/100,""),""),IFERROR(IF(OR(Saisie!AV16&lt;0,Saisie!AV16&gt;Paramètres!$C$7),"",Saisie!AV16/Paramètres!$C$7),"")))</f>
        <v/>
      </c>
      <c r="AU16" s="96" t="str">
        <f aca="false">IF(Saisie!AW16="","",IF(Paramètres!$C$5="Lettres",IFERROR(IF(MATCH(Saisie!AW16,Paramètres!$A$11:$A$16,0)&lt;=Paramètres!$C$6,INDEX(Paramètres!$E$11:$E$16,MATCH(Saisie!AW16,Paramètres!$A$11:$A$16,0))/100,""),""),IFERROR(IF(OR(Saisie!AW16&lt;0,Saisie!AW16&gt;Paramètres!$C$7),"",Saisie!AW16/Paramètres!$C$7),"")))</f>
        <v/>
      </c>
      <c r="AV16" s="96" t="str">
        <f aca="false">IF(Saisie!AX16="","",IF(Paramètres!$C$5="Lettres",IFERROR(IF(MATCH(Saisie!AX16,Paramètres!$A$11:$A$16,0)&lt;=Paramètres!$C$6,INDEX(Paramètres!$E$11:$E$16,MATCH(Saisie!AX16,Paramètres!$A$11:$A$16,0))/100,""),""),IFERROR(IF(OR(Saisie!AX16&lt;0,Saisie!AX16&gt;Paramètres!$C$7),"",Saisie!AX16/Paramètres!$C$7),"")))</f>
        <v/>
      </c>
      <c r="AW16" s="96" t="str">
        <f aca="false">IF(Saisie!AY16="","",IF(Paramètres!$C$5="Lettres",IFERROR(IF(MATCH(Saisie!AY16,Paramètres!$A$11:$A$16,0)&lt;=Paramètres!$C$6,INDEX(Paramètres!$E$11:$E$16,MATCH(Saisie!AY16,Paramètres!$A$11:$A$16,0))/100,""),""),IFERROR(IF(OR(Saisie!AY16&lt;0,Saisie!AY16&gt;Paramètres!$C$7),"",Saisie!AY16/Paramètres!$C$7),"")))</f>
        <v/>
      </c>
      <c r="AX16" s="96" t="str">
        <f aca="false">IF(Saisie!AZ16="","",IF(Paramètres!$C$5="Lettres",IFERROR(IF(MATCH(Saisie!AZ16,Paramètres!$A$11:$A$16,0)&lt;=Paramètres!$C$6,INDEX(Paramètres!$E$11:$E$16,MATCH(Saisie!AZ16,Paramètres!$A$11:$A$16,0))/100,""),""),IFERROR(IF(OR(Saisie!AZ16&lt;0,Saisie!AZ16&gt;Paramètres!$C$7),"",Saisie!AZ16/Paramètres!$C$7),"")))</f>
        <v/>
      </c>
      <c r="AY16" s="96" t="str">
        <f aca="false">IF(Saisie!BA16="","",IF(Paramètres!$C$5="Lettres",IFERROR(IF(MATCH(Saisie!BA16,Paramètres!$A$11:$A$16,0)&lt;=Paramètres!$C$6,INDEX(Paramètres!$E$11:$E$16,MATCH(Saisie!BA16,Paramètres!$A$11:$A$16,0))/100,""),""),IFERROR(IF(OR(Saisie!BA16&lt;0,Saisie!BA16&gt;Paramètres!$C$7),"",Saisie!BA16/Paramètres!$C$7),"")))</f>
        <v/>
      </c>
      <c r="AZ16" s="4"/>
      <c r="BA16" s="96" t="n">
        <f aca="false">IF($A16="","",IFERROR(SUMPRODUCT(($B$4:$AY$4=BA$4)*N($B16:$AY16))/SUMPRODUCT(($B$4:$AY$4=BA$4)*($B16:$AY16&lt;&gt;"")),""))</f>
        <v>0.55</v>
      </c>
      <c r="BB16" s="96" t="n">
        <f aca="false">IF($A16="","",IFERROR(SUMPRODUCT(($B$4:$AY$4=BB$4)*N($B16:$AY16))/SUMPRODUCT(($B$4:$AY$4=BB$4)*($B16:$AY16&lt;&gt;"")),""))</f>
        <v>0.65</v>
      </c>
      <c r="BC16" s="96" t="n">
        <f aca="false">IF($A16="","",IFERROR(SUMPRODUCT(($B$4:$AY$4=BC$4)*N($B16:$AY16))/SUMPRODUCT(($B$4:$AY$4=BC$4)*($B16:$AY16&lt;&gt;"")),""))</f>
        <v>0.65</v>
      </c>
      <c r="BD16" s="96" t="n">
        <f aca="false">IF($A16="","",IFERROR(SUMPRODUCT(($B$4:$AY$4=BD$4)*N($B16:$AY16))/SUMPRODUCT(($B$4:$AY$4=BD$4)*($B16:$AY16&lt;&gt;"")),""))</f>
        <v>0.6</v>
      </c>
      <c r="BE16" s="96" t="n">
        <f aca="false">IF($A16="","",IFERROR(SUMPRODUCT(($B$4:$AY$4=BE$4)*N($B16:$AY16))/SUMPRODUCT(($B$4:$AY$4=BE$4)*($B16:$AY16&lt;&gt;"")),""))</f>
        <v>0.75</v>
      </c>
      <c r="BF16" s="96" t="n">
        <f aca="false">IF($A16="","",IFERROR(SUMPRODUCT(($B$4:$AY$4=BF$4)*N($B16:$AY16))/SUMPRODUCT(($B$4:$AY$4=BF$4)*($B16:$AY16&lt;&gt;"")),""))</f>
        <v>0.575</v>
      </c>
      <c r="BG16" s="96" t="n">
        <f aca="false">IF($A16="","",IFERROR(SUMPRODUCT(($B$4:$AY$4=BG$4)*N($B16:$AY16))/SUMPRODUCT(($B$4:$AY$4=BG$4)*($B16:$AY16&lt;&gt;"")),""))</f>
        <v>0.75</v>
      </c>
      <c r="BH16" s="96" t="n">
        <f aca="false">IF($A16="","",IFERROR(SUMPRODUCT(($B$4:$AY$4=BH$4)*N($B16:$AY16))/SUMPRODUCT(($B$4:$AY$4=BH$4)*($B16:$AY16&lt;&gt;"")),""))</f>
        <v>0.65</v>
      </c>
      <c r="BI16" s="96" t="n">
        <f aca="false">IF($A16="","",IFERROR(SUMPRODUCT(($B$4:$AY$4=BI$4)*N($B16:$AY16))/SUMPRODUCT(($B$4:$AY$4=BI$4)*($B16:$AY16&lt;&gt;"")),""))</f>
        <v>0.6</v>
      </c>
      <c r="BJ16" s="96" t="n">
        <f aca="false">IF($A16="","",IFERROR(SUMPRODUCT(($B$4:$AY$4=BJ$4)*N($B16:$AY16))/SUMPRODUCT(($B$4:$AY$4=BJ$4)*($B16:$AY16&lt;&gt;"")),""))</f>
        <v>0.7</v>
      </c>
    </row>
    <row r="17" customFormat="false" ht="15" hidden="false" customHeight="true" outlineLevel="0" collapsed="false">
      <c r="A17" s="96" t="n">
        <f aca="false">IF(Saisie!B17="","",Saisie!B17)</f>
        <v>0.85</v>
      </c>
      <c r="B17" s="96" t="n">
        <f aca="false">IF(Saisie!D17="","",IF(Paramètres!$C$5="Lettres",IFERROR(IF(MATCH(Saisie!D17,Paramètres!$A$11:$A$16,0)&lt;=Paramètres!$C$6,INDEX(Paramètres!$E$11:$E$16,MATCH(Saisie!D17,Paramètres!$A$11:$A$16,0))/100,""),""),IFERROR(IF(OR(Saisie!D17&lt;0,Saisie!D17&gt;Paramètres!$C$7),"",Saisie!D17/Paramètres!$C$7),"")))</f>
        <v>0.85</v>
      </c>
      <c r="C17" s="96" t="n">
        <f aca="false">IF(Saisie!E17="","",IF(Paramètres!$C$5="Lettres",IFERROR(IF(MATCH(Saisie!E17,Paramètres!$A$11:$A$16,0)&lt;=Paramètres!$C$6,INDEX(Paramètres!$E$11:$E$16,MATCH(Saisie!E17,Paramètres!$A$11:$A$16,0))/100,""),""),IFERROR(IF(OR(Saisie!E17&lt;0,Saisie!E17&gt;Paramètres!$C$7),"",Saisie!E17/Paramètres!$C$7),"")))</f>
        <v>0.85</v>
      </c>
      <c r="D17" s="96" t="n">
        <f aca="false">IF(Saisie!F17="","",IF(Paramètres!$C$5="Lettres",IFERROR(IF(MATCH(Saisie!F17,Paramètres!$A$11:$A$16,0)&lt;=Paramètres!$C$6,INDEX(Paramètres!$E$11:$E$16,MATCH(Saisie!F17,Paramètres!$A$11:$A$16,0))/100,""),""),IFERROR(IF(OR(Saisie!F17&lt;0,Saisie!F17&gt;Paramètres!$C$7),"",Saisie!F17/Paramètres!$C$7),"")))</f>
        <v>0.9</v>
      </c>
      <c r="E17" s="96" t="n">
        <f aca="false">IF(Saisie!G17="","",IF(Paramètres!$C$5="Lettres",IFERROR(IF(MATCH(Saisie!G17,Paramètres!$A$11:$A$16,0)&lt;=Paramètres!$C$6,INDEX(Paramètres!$E$11:$E$16,MATCH(Saisie!G17,Paramètres!$A$11:$A$16,0))/100,""),""),IFERROR(IF(OR(Saisie!G17&lt;0,Saisie!G17&gt;Paramètres!$C$7),"",Saisie!G17/Paramètres!$C$7),"")))</f>
        <v>0.8</v>
      </c>
      <c r="F17" s="96" t="n">
        <f aca="false">IF(Saisie!H17="","",IF(Paramètres!$C$5="Lettres",IFERROR(IF(MATCH(Saisie!H17,Paramètres!$A$11:$A$16,0)&lt;=Paramètres!$C$6,INDEX(Paramètres!$E$11:$E$16,MATCH(Saisie!H17,Paramètres!$A$11:$A$16,0))/100,""),""),IFERROR(IF(OR(Saisie!H17&lt;0,Saisie!H17&gt;Paramètres!$C$7),"",Saisie!H17/Paramètres!$C$7),"")))</f>
        <v>0.9</v>
      </c>
      <c r="G17" s="96" t="n">
        <f aca="false">IF(Saisie!I17="","",IF(Paramètres!$C$5="Lettres",IFERROR(IF(MATCH(Saisie!I17,Paramètres!$A$11:$A$16,0)&lt;=Paramètres!$C$6,INDEX(Paramètres!$E$11:$E$16,MATCH(Saisie!I17,Paramètres!$A$11:$A$16,0))/100,""),""),IFERROR(IF(OR(Saisie!I17&lt;0,Saisie!I17&gt;Paramètres!$C$7),"",Saisie!I17/Paramètres!$C$7),"")))</f>
        <v>0.8</v>
      </c>
      <c r="H17" s="96" t="n">
        <f aca="false">IF(Saisie!J17="","",IF(Paramètres!$C$5="Lettres",IFERROR(IF(MATCH(Saisie!J17,Paramètres!$A$11:$A$16,0)&lt;=Paramètres!$C$6,INDEX(Paramètres!$E$11:$E$16,MATCH(Saisie!J17,Paramètres!$A$11:$A$16,0))/100,""),""),IFERROR(IF(OR(Saisie!J17&lt;0,Saisie!J17&gt;Paramètres!$C$7),"",Saisie!J17/Paramètres!$C$7),"")))</f>
        <v>0.75</v>
      </c>
      <c r="I17" s="96" t="n">
        <f aca="false">IF(Saisie!K17="","",IF(Paramètres!$C$5="Lettres",IFERROR(IF(MATCH(Saisie!K17,Paramètres!$A$11:$A$16,0)&lt;=Paramètres!$C$6,INDEX(Paramètres!$E$11:$E$16,MATCH(Saisie!K17,Paramètres!$A$11:$A$16,0))/100,""),""),IFERROR(IF(OR(Saisie!K17&lt;0,Saisie!K17&gt;Paramètres!$C$7),"",Saisie!K17/Paramètres!$C$7),"")))</f>
        <v>0.75</v>
      </c>
      <c r="J17" s="96" t="n">
        <f aca="false">IF(Saisie!L17="","",IF(Paramètres!$C$5="Lettres",IFERROR(IF(MATCH(Saisie!L17,Paramètres!$A$11:$A$16,0)&lt;=Paramètres!$C$6,INDEX(Paramètres!$E$11:$E$16,MATCH(Saisie!L17,Paramètres!$A$11:$A$16,0))/100,""),""),IFERROR(IF(OR(Saisie!L17&lt;0,Saisie!L17&gt;Paramètres!$C$7),"",Saisie!L17/Paramètres!$C$7),"")))</f>
        <v>0.8</v>
      </c>
      <c r="K17" s="96" t="n">
        <f aca="false">IF(Saisie!M17="","",IF(Paramètres!$C$5="Lettres",IFERROR(IF(MATCH(Saisie!M17,Paramètres!$A$11:$A$16,0)&lt;=Paramètres!$C$6,INDEX(Paramètres!$E$11:$E$16,MATCH(Saisie!M17,Paramètres!$A$11:$A$16,0))/100,""),""),IFERROR(IF(OR(Saisie!M17&lt;0,Saisie!M17&gt;Paramètres!$C$7),"",Saisie!M17/Paramètres!$C$7),"")))</f>
        <v>0.8</v>
      </c>
      <c r="L17" s="96" t="n">
        <f aca="false">IF(Saisie!N17="","",IF(Paramètres!$C$5="Lettres",IFERROR(IF(MATCH(Saisie!N17,Paramètres!$A$11:$A$16,0)&lt;=Paramètres!$C$6,INDEX(Paramètres!$E$11:$E$16,MATCH(Saisie!N17,Paramètres!$A$11:$A$16,0))/100,""),""),IFERROR(IF(OR(Saisie!N17&lt;0,Saisie!N17&gt;Paramètres!$C$7),"",Saisie!N17/Paramètres!$C$7),"")))</f>
        <v>0.95</v>
      </c>
      <c r="M17" s="96" t="n">
        <f aca="false">IF(Saisie!O17="","",IF(Paramètres!$C$5="Lettres",IFERROR(IF(MATCH(Saisie!O17,Paramètres!$A$11:$A$16,0)&lt;=Paramètres!$C$6,INDEX(Paramètres!$E$11:$E$16,MATCH(Saisie!O17,Paramètres!$A$11:$A$16,0))/100,""),""),IFERROR(IF(OR(Saisie!O17&lt;0,Saisie!O17&gt;Paramètres!$C$7),"",Saisie!O17/Paramètres!$C$7),"")))</f>
        <v>0.95</v>
      </c>
      <c r="N17" s="96" t="n">
        <f aca="false">IF(Saisie!P17="","",IF(Paramètres!$C$5="Lettres",IFERROR(IF(MATCH(Saisie!P17,Paramètres!$A$11:$A$16,0)&lt;=Paramètres!$C$6,INDEX(Paramètres!$E$11:$E$16,MATCH(Saisie!P17,Paramètres!$A$11:$A$16,0))/100,""),""),IFERROR(IF(OR(Saisie!P17&lt;0,Saisie!P17&gt;Paramètres!$C$7),"",Saisie!P17/Paramètres!$C$7),"")))</f>
        <v>0.8</v>
      </c>
      <c r="O17" s="96" t="n">
        <f aca="false">IF(Saisie!Q17="","",IF(Paramètres!$C$5="Lettres",IFERROR(IF(MATCH(Saisie!Q17,Paramètres!$A$11:$A$16,0)&lt;=Paramètres!$C$6,INDEX(Paramètres!$E$11:$E$16,MATCH(Saisie!Q17,Paramètres!$A$11:$A$16,0))/100,""),""),IFERROR(IF(OR(Saisie!Q17&lt;0,Saisie!Q17&gt;Paramètres!$C$7),"",Saisie!Q17/Paramètres!$C$7),"")))</f>
        <v>0.95</v>
      </c>
      <c r="P17" s="96" t="n">
        <f aca="false">IF(Saisie!R17="","",IF(Paramètres!$C$5="Lettres",IFERROR(IF(MATCH(Saisie!R17,Paramètres!$A$11:$A$16,0)&lt;=Paramètres!$C$6,INDEX(Paramètres!$E$11:$E$16,MATCH(Saisie!R17,Paramètres!$A$11:$A$16,0))/100,""),""),IFERROR(IF(OR(Saisie!R17&lt;0,Saisie!R17&gt;Paramètres!$C$7),"",Saisie!R17/Paramètres!$C$7),"")))</f>
        <v>0.9</v>
      </c>
      <c r="Q17" s="96" t="n">
        <f aca="false">IF(Saisie!S17="","",IF(Paramètres!$C$5="Lettres",IFERROR(IF(MATCH(Saisie!S17,Paramètres!$A$11:$A$16,0)&lt;=Paramètres!$C$6,INDEX(Paramètres!$E$11:$E$16,MATCH(Saisie!S17,Paramètres!$A$11:$A$16,0))/100,""),""),IFERROR(IF(OR(Saisie!S17&lt;0,Saisie!S17&gt;Paramètres!$C$7),"",Saisie!S17/Paramètres!$C$7),"")))</f>
        <v>0.75</v>
      </c>
      <c r="R17" s="96" t="n">
        <f aca="false">IF(Saisie!T17="","",IF(Paramètres!$C$5="Lettres",IFERROR(IF(MATCH(Saisie!T17,Paramètres!$A$11:$A$16,0)&lt;=Paramètres!$C$6,INDEX(Paramètres!$E$11:$E$16,MATCH(Saisie!T17,Paramètres!$A$11:$A$16,0))/100,""),""),IFERROR(IF(OR(Saisie!T17&lt;0,Saisie!T17&gt;Paramètres!$C$7),"",Saisie!T17/Paramètres!$C$7),"")))</f>
        <v>0.85</v>
      </c>
      <c r="S17" s="96" t="n">
        <f aca="false">IF(Saisie!U17="","",IF(Paramètres!$C$5="Lettres",IFERROR(IF(MATCH(Saisie!U17,Paramètres!$A$11:$A$16,0)&lt;=Paramètres!$C$6,INDEX(Paramètres!$E$11:$E$16,MATCH(Saisie!U17,Paramètres!$A$11:$A$16,0))/100,""),""),IFERROR(IF(OR(Saisie!U17&lt;0,Saisie!U17&gt;Paramètres!$C$7),"",Saisie!U17/Paramètres!$C$7),"")))</f>
        <v>0.9</v>
      </c>
      <c r="T17" s="96" t="n">
        <f aca="false">IF(Saisie!V17="","",IF(Paramètres!$C$5="Lettres",IFERROR(IF(MATCH(Saisie!V17,Paramètres!$A$11:$A$16,0)&lt;=Paramètres!$C$6,INDEX(Paramètres!$E$11:$E$16,MATCH(Saisie!V17,Paramètres!$A$11:$A$16,0))/100,""),""),IFERROR(IF(OR(Saisie!V17&lt;0,Saisie!V17&gt;Paramètres!$C$7),"",Saisie!V17/Paramètres!$C$7),"")))</f>
        <v>0.8</v>
      </c>
      <c r="U17" s="96" t="n">
        <f aca="false">IF(Saisie!W17="","",IF(Paramètres!$C$5="Lettres",IFERROR(IF(MATCH(Saisie!W17,Paramètres!$A$11:$A$16,0)&lt;=Paramètres!$C$6,INDEX(Paramètres!$E$11:$E$16,MATCH(Saisie!W17,Paramètres!$A$11:$A$16,0))/100,""),""),IFERROR(IF(OR(Saisie!W17&lt;0,Saisie!W17&gt;Paramètres!$C$7),"",Saisie!W17/Paramètres!$C$7),"")))</f>
        <v>0.95</v>
      </c>
      <c r="V17" s="96" t="str">
        <f aca="false">IF(Saisie!X17="","",IF(Paramètres!$C$5="Lettres",IFERROR(IF(MATCH(Saisie!X17,Paramètres!$A$11:$A$16,0)&lt;=Paramètres!$C$6,INDEX(Paramètres!$E$11:$E$16,MATCH(Saisie!X17,Paramètres!$A$11:$A$16,0))/100,""),""),IFERROR(IF(OR(Saisie!X17&lt;0,Saisie!X17&gt;Paramètres!$C$7),"",Saisie!X17/Paramètres!$C$7),"")))</f>
        <v/>
      </c>
      <c r="W17" s="96" t="str">
        <f aca="false">IF(Saisie!Y17="","",IF(Paramètres!$C$5="Lettres",IFERROR(IF(MATCH(Saisie!Y17,Paramètres!$A$11:$A$16,0)&lt;=Paramètres!$C$6,INDEX(Paramètres!$E$11:$E$16,MATCH(Saisie!Y17,Paramètres!$A$11:$A$16,0))/100,""),""),IFERROR(IF(OR(Saisie!Y17&lt;0,Saisie!Y17&gt;Paramètres!$C$7),"",Saisie!Y17/Paramètres!$C$7),"")))</f>
        <v/>
      </c>
      <c r="X17" s="96" t="str">
        <f aca="false">IF(Saisie!Z17="","",IF(Paramètres!$C$5="Lettres",IFERROR(IF(MATCH(Saisie!Z17,Paramètres!$A$11:$A$16,0)&lt;=Paramètres!$C$6,INDEX(Paramètres!$E$11:$E$16,MATCH(Saisie!Z17,Paramètres!$A$11:$A$16,0))/100,""),""),IFERROR(IF(OR(Saisie!Z17&lt;0,Saisie!Z17&gt;Paramètres!$C$7),"",Saisie!Z17/Paramètres!$C$7),"")))</f>
        <v/>
      </c>
      <c r="Y17" s="96" t="str">
        <f aca="false">IF(Saisie!AA17="","",IF(Paramètres!$C$5="Lettres",IFERROR(IF(MATCH(Saisie!AA17,Paramètres!$A$11:$A$16,0)&lt;=Paramètres!$C$6,INDEX(Paramètres!$E$11:$E$16,MATCH(Saisie!AA17,Paramètres!$A$11:$A$16,0))/100,""),""),IFERROR(IF(OR(Saisie!AA17&lt;0,Saisie!AA17&gt;Paramètres!$C$7),"",Saisie!AA17/Paramètres!$C$7),"")))</f>
        <v/>
      </c>
      <c r="Z17" s="96" t="str">
        <f aca="false">IF(Saisie!AB17="","",IF(Paramètres!$C$5="Lettres",IFERROR(IF(MATCH(Saisie!AB17,Paramètres!$A$11:$A$16,0)&lt;=Paramètres!$C$6,INDEX(Paramètres!$E$11:$E$16,MATCH(Saisie!AB17,Paramètres!$A$11:$A$16,0))/100,""),""),IFERROR(IF(OR(Saisie!AB17&lt;0,Saisie!AB17&gt;Paramètres!$C$7),"",Saisie!AB17/Paramètres!$C$7),"")))</f>
        <v/>
      </c>
      <c r="AA17" s="96" t="str">
        <f aca="false">IF(Saisie!AC17="","",IF(Paramètres!$C$5="Lettres",IFERROR(IF(MATCH(Saisie!AC17,Paramètres!$A$11:$A$16,0)&lt;=Paramètres!$C$6,INDEX(Paramètres!$E$11:$E$16,MATCH(Saisie!AC17,Paramètres!$A$11:$A$16,0))/100,""),""),IFERROR(IF(OR(Saisie!AC17&lt;0,Saisie!AC17&gt;Paramètres!$C$7),"",Saisie!AC17/Paramètres!$C$7),"")))</f>
        <v/>
      </c>
      <c r="AB17" s="96" t="str">
        <f aca="false">IF(Saisie!AD17="","",IF(Paramètres!$C$5="Lettres",IFERROR(IF(MATCH(Saisie!AD17,Paramètres!$A$11:$A$16,0)&lt;=Paramètres!$C$6,INDEX(Paramètres!$E$11:$E$16,MATCH(Saisie!AD17,Paramètres!$A$11:$A$16,0))/100,""),""),IFERROR(IF(OR(Saisie!AD17&lt;0,Saisie!AD17&gt;Paramètres!$C$7),"",Saisie!AD17/Paramètres!$C$7),"")))</f>
        <v/>
      </c>
      <c r="AC17" s="96" t="str">
        <f aca="false">IF(Saisie!AE17="","",IF(Paramètres!$C$5="Lettres",IFERROR(IF(MATCH(Saisie!AE17,Paramètres!$A$11:$A$16,0)&lt;=Paramètres!$C$6,INDEX(Paramètres!$E$11:$E$16,MATCH(Saisie!AE17,Paramètres!$A$11:$A$16,0))/100,""),""),IFERROR(IF(OR(Saisie!AE17&lt;0,Saisie!AE17&gt;Paramètres!$C$7),"",Saisie!AE17/Paramètres!$C$7),"")))</f>
        <v/>
      </c>
      <c r="AD17" s="96" t="str">
        <f aca="false">IF(Saisie!AF17="","",IF(Paramètres!$C$5="Lettres",IFERROR(IF(MATCH(Saisie!AF17,Paramètres!$A$11:$A$16,0)&lt;=Paramètres!$C$6,INDEX(Paramètres!$E$11:$E$16,MATCH(Saisie!AF17,Paramètres!$A$11:$A$16,0))/100,""),""),IFERROR(IF(OR(Saisie!AF17&lt;0,Saisie!AF17&gt;Paramètres!$C$7),"",Saisie!AF17/Paramètres!$C$7),"")))</f>
        <v/>
      </c>
      <c r="AE17" s="96" t="str">
        <f aca="false">IF(Saisie!AG17="","",IF(Paramètres!$C$5="Lettres",IFERROR(IF(MATCH(Saisie!AG17,Paramètres!$A$11:$A$16,0)&lt;=Paramètres!$C$6,INDEX(Paramètres!$E$11:$E$16,MATCH(Saisie!AG17,Paramètres!$A$11:$A$16,0))/100,""),""),IFERROR(IF(OR(Saisie!AG17&lt;0,Saisie!AG17&gt;Paramètres!$C$7),"",Saisie!AG17/Paramètres!$C$7),"")))</f>
        <v/>
      </c>
      <c r="AF17" s="96" t="str">
        <f aca="false">IF(Saisie!AH17="","",IF(Paramètres!$C$5="Lettres",IFERROR(IF(MATCH(Saisie!AH17,Paramètres!$A$11:$A$16,0)&lt;=Paramètres!$C$6,INDEX(Paramètres!$E$11:$E$16,MATCH(Saisie!AH17,Paramètres!$A$11:$A$16,0))/100,""),""),IFERROR(IF(OR(Saisie!AH17&lt;0,Saisie!AH17&gt;Paramètres!$C$7),"",Saisie!AH17/Paramètres!$C$7),"")))</f>
        <v/>
      </c>
      <c r="AG17" s="96" t="str">
        <f aca="false">IF(Saisie!AI17="","",IF(Paramètres!$C$5="Lettres",IFERROR(IF(MATCH(Saisie!AI17,Paramètres!$A$11:$A$16,0)&lt;=Paramètres!$C$6,INDEX(Paramètres!$E$11:$E$16,MATCH(Saisie!AI17,Paramètres!$A$11:$A$16,0))/100,""),""),IFERROR(IF(OR(Saisie!AI17&lt;0,Saisie!AI17&gt;Paramètres!$C$7),"",Saisie!AI17/Paramètres!$C$7),"")))</f>
        <v/>
      </c>
      <c r="AH17" s="96" t="str">
        <f aca="false">IF(Saisie!AJ17="","",IF(Paramètres!$C$5="Lettres",IFERROR(IF(MATCH(Saisie!AJ17,Paramètres!$A$11:$A$16,0)&lt;=Paramètres!$C$6,INDEX(Paramètres!$E$11:$E$16,MATCH(Saisie!AJ17,Paramètres!$A$11:$A$16,0))/100,""),""),IFERROR(IF(OR(Saisie!AJ17&lt;0,Saisie!AJ17&gt;Paramètres!$C$7),"",Saisie!AJ17/Paramètres!$C$7),"")))</f>
        <v/>
      </c>
      <c r="AI17" s="96" t="str">
        <f aca="false">IF(Saisie!AK17="","",IF(Paramètres!$C$5="Lettres",IFERROR(IF(MATCH(Saisie!AK17,Paramètres!$A$11:$A$16,0)&lt;=Paramètres!$C$6,INDEX(Paramètres!$E$11:$E$16,MATCH(Saisie!AK17,Paramètres!$A$11:$A$16,0))/100,""),""),IFERROR(IF(OR(Saisie!AK17&lt;0,Saisie!AK17&gt;Paramètres!$C$7),"",Saisie!AK17/Paramètres!$C$7),"")))</f>
        <v/>
      </c>
      <c r="AJ17" s="96" t="str">
        <f aca="false">IF(Saisie!AL17="","",IF(Paramètres!$C$5="Lettres",IFERROR(IF(MATCH(Saisie!AL17,Paramètres!$A$11:$A$16,0)&lt;=Paramètres!$C$6,INDEX(Paramètres!$E$11:$E$16,MATCH(Saisie!AL17,Paramètres!$A$11:$A$16,0))/100,""),""),IFERROR(IF(OR(Saisie!AL17&lt;0,Saisie!AL17&gt;Paramètres!$C$7),"",Saisie!AL17/Paramètres!$C$7),"")))</f>
        <v/>
      </c>
      <c r="AK17" s="96" t="str">
        <f aca="false">IF(Saisie!AM17="","",IF(Paramètres!$C$5="Lettres",IFERROR(IF(MATCH(Saisie!AM17,Paramètres!$A$11:$A$16,0)&lt;=Paramètres!$C$6,INDEX(Paramètres!$E$11:$E$16,MATCH(Saisie!AM17,Paramètres!$A$11:$A$16,0))/100,""),""),IFERROR(IF(OR(Saisie!AM17&lt;0,Saisie!AM17&gt;Paramètres!$C$7),"",Saisie!AM17/Paramètres!$C$7),"")))</f>
        <v/>
      </c>
      <c r="AL17" s="96" t="str">
        <f aca="false">IF(Saisie!AN17="","",IF(Paramètres!$C$5="Lettres",IFERROR(IF(MATCH(Saisie!AN17,Paramètres!$A$11:$A$16,0)&lt;=Paramètres!$C$6,INDEX(Paramètres!$E$11:$E$16,MATCH(Saisie!AN17,Paramètres!$A$11:$A$16,0))/100,""),""),IFERROR(IF(OR(Saisie!AN17&lt;0,Saisie!AN17&gt;Paramètres!$C$7),"",Saisie!AN17/Paramètres!$C$7),"")))</f>
        <v/>
      </c>
      <c r="AM17" s="96" t="str">
        <f aca="false">IF(Saisie!AO17="","",IF(Paramètres!$C$5="Lettres",IFERROR(IF(MATCH(Saisie!AO17,Paramètres!$A$11:$A$16,0)&lt;=Paramètres!$C$6,INDEX(Paramètres!$E$11:$E$16,MATCH(Saisie!AO17,Paramètres!$A$11:$A$16,0))/100,""),""),IFERROR(IF(OR(Saisie!AO17&lt;0,Saisie!AO17&gt;Paramètres!$C$7),"",Saisie!AO17/Paramètres!$C$7),"")))</f>
        <v/>
      </c>
      <c r="AN17" s="96" t="str">
        <f aca="false">IF(Saisie!AP17="","",IF(Paramètres!$C$5="Lettres",IFERROR(IF(MATCH(Saisie!AP17,Paramètres!$A$11:$A$16,0)&lt;=Paramètres!$C$6,INDEX(Paramètres!$E$11:$E$16,MATCH(Saisie!AP17,Paramètres!$A$11:$A$16,0))/100,""),""),IFERROR(IF(OR(Saisie!AP17&lt;0,Saisie!AP17&gt;Paramètres!$C$7),"",Saisie!AP17/Paramètres!$C$7),"")))</f>
        <v/>
      </c>
      <c r="AO17" s="96" t="str">
        <f aca="false">IF(Saisie!AQ17="","",IF(Paramètres!$C$5="Lettres",IFERROR(IF(MATCH(Saisie!AQ17,Paramètres!$A$11:$A$16,0)&lt;=Paramètres!$C$6,INDEX(Paramètres!$E$11:$E$16,MATCH(Saisie!AQ17,Paramètres!$A$11:$A$16,0))/100,""),""),IFERROR(IF(OR(Saisie!AQ17&lt;0,Saisie!AQ17&gt;Paramètres!$C$7),"",Saisie!AQ17/Paramètres!$C$7),"")))</f>
        <v/>
      </c>
      <c r="AP17" s="96" t="str">
        <f aca="false">IF(Saisie!AR17="","",IF(Paramètres!$C$5="Lettres",IFERROR(IF(MATCH(Saisie!AR17,Paramètres!$A$11:$A$16,0)&lt;=Paramètres!$C$6,INDEX(Paramètres!$E$11:$E$16,MATCH(Saisie!AR17,Paramètres!$A$11:$A$16,0))/100,""),""),IFERROR(IF(OR(Saisie!AR17&lt;0,Saisie!AR17&gt;Paramètres!$C$7),"",Saisie!AR17/Paramètres!$C$7),"")))</f>
        <v/>
      </c>
      <c r="AQ17" s="96" t="str">
        <f aca="false">IF(Saisie!AS17="","",IF(Paramètres!$C$5="Lettres",IFERROR(IF(MATCH(Saisie!AS17,Paramètres!$A$11:$A$16,0)&lt;=Paramètres!$C$6,INDEX(Paramètres!$E$11:$E$16,MATCH(Saisie!AS17,Paramètres!$A$11:$A$16,0))/100,""),""),IFERROR(IF(OR(Saisie!AS17&lt;0,Saisie!AS17&gt;Paramètres!$C$7),"",Saisie!AS17/Paramètres!$C$7),"")))</f>
        <v/>
      </c>
      <c r="AR17" s="96" t="str">
        <f aca="false">IF(Saisie!AT17="","",IF(Paramètres!$C$5="Lettres",IFERROR(IF(MATCH(Saisie!AT17,Paramètres!$A$11:$A$16,0)&lt;=Paramètres!$C$6,INDEX(Paramètres!$E$11:$E$16,MATCH(Saisie!AT17,Paramètres!$A$11:$A$16,0))/100,""),""),IFERROR(IF(OR(Saisie!AT17&lt;0,Saisie!AT17&gt;Paramètres!$C$7),"",Saisie!AT17/Paramètres!$C$7),"")))</f>
        <v/>
      </c>
      <c r="AS17" s="96" t="str">
        <f aca="false">IF(Saisie!AU17="","",IF(Paramètres!$C$5="Lettres",IFERROR(IF(MATCH(Saisie!AU17,Paramètres!$A$11:$A$16,0)&lt;=Paramètres!$C$6,INDEX(Paramètres!$E$11:$E$16,MATCH(Saisie!AU17,Paramètres!$A$11:$A$16,0))/100,""),""),IFERROR(IF(OR(Saisie!AU17&lt;0,Saisie!AU17&gt;Paramètres!$C$7),"",Saisie!AU17/Paramètres!$C$7),"")))</f>
        <v/>
      </c>
      <c r="AT17" s="96" t="str">
        <f aca="false">IF(Saisie!AV17="","",IF(Paramètres!$C$5="Lettres",IFERROR(IF(MATCH(Saisie!AV17,Paramètres!$A$11:$A$16,0)&lt;=Paramètres!$C$6,INDEX(Paramètres!$E$11:$E$16,MATCH(Saisie!AV17,Paramètres!$A$11:$A$16,0))/100,""),""),IFERROR(IF(OR(Saisie!AV17&lt;0,Saisie!AV17&gt;Paramètres!$C$7),"",Saisie!AV17/Paramètres!$C$7),"")))</f>
        <v/>
      </c>
      <c r="AU17" s="96" t="str">
        <f aca="false">IF(Saisie!AW17="","",IF(Paramètres!$C$5="Lettres",IFERROR(IF(MATCH(Saisie!AW17,Paramètres!$A$11:$A$16,0)&lt;=Paramètres!$C$6,INDEX(Paramètres!$E$11:$E$16,MATCH(Saisie!AW17,Paramètres!$A$11:$A$16,0))/100,""),""),IFERROR(IF(OR(Saisie!AW17&lt;0,Saisie!AW17&gt;Paramètres!$C$7),"",Saisie!AW17/Paramètres!$C$7),"")))</f>
        <v/>
      </c>
      <c r="AV17" s="96" t="str">
        <f aca="false">IF(Saisie!AX17="","",IF(Paramètres!$C$5="Lettres",IFERROR(IF(MATCH(Saisie!AX17,Paramètres!$A$11:$A$16,0)&lt;=Paramètres!$C$6,INDEX(Paramètres!$E$11:$E$16,MATCH(Saisie!AX17,Paramètres!$A$11:$A$16,0))/100,""),""),IFERROR(IF(OR(Saisie!AX17&lt;0,Saisie!AX17&gt;Paramètres!$C$7),"",Saisie!AX17/Paramètres!$C$7),"")))</f>
        <v/>
      </c>
      <c r="AW17" s="96" t="str">
        <f aca="false">IF(Saisie!AY17="","",IF(Paramètres!$C$5="Lettres",IFERROR(IF(MATCH(Saisie!AY17,Paramètres!$A$11:$A$16,0)&lt;=Paramètres!$C$6,INDEX(Paramètres!$E$11:$E$16,MATCH(Saisie!AY17,Paramètres!$A$11:$A$16,0))/100,""),""),IFERROR(IF(OR(Saisie!AY17&lt;0,Saisie!AY17&gt;Paramètres!$C$7),"",Saisie!AY17/Paramètres!$C$7),"")))</f>
        <v/>
      </c>
      <c r="AX17" s="96" t="str">
        <f aca="false">IF(Saisie!AZ17="","",IF(Paramètres!$C$5="Lettres",IFERROR(IF(MATCH(Saisie!AZ17,Paramètres!$A$11:$A$16,0)&lt;=Paramètres!$C$6,INDEX(Paramètres!$E$11:$E$16,MATCH(Saisie!AZ17,Paramètres!$A$11:$A$16,0))/100,""),""),IFERROR(IF(OR(Saisie!AZ17&lt;0,Saisie!AZ17&gt;Paramètres!$C$7),"",Saisie!AZ17/Paramètres!$C$7),"")))</f>
        <v/>
      </c>
      <c r="AY17" s="96" t="str">
        <f aca="false">IF(Saisie!BA17="","",IF(Paramètres!$C$5="Lettres",IFERROR(IF(MATCH(Saisie!BA17,Paramètres!$A$11:$A$16,0)&lt;=Paramètres!$C$6,INDEX(Paramètres!$E$11:$E$16,MATCH(Saisie!BA17,Paramètres!$A$11:$A$16,0))/100,""),""),IFERROR(IF(OR(Saisie!BA17&lt;0,Saisie!BA17&gt;Paramètres!$C$7),"",Saisie!BA17/Paramètres!$C$7),"")))</f>
        <v/>
      </c>
      <c r="AZ17" s="4"/>
      <c r="BA17" s="96" t="n">
        <f aca="false">IF($A17="","",IFERROR(SUMPRODUCT(($B$4:$AY$4=BA$4)*N($B17:$AY17))/SUMPRODUCT(($B$4:$AY$4=BA$4)*($B17:$AY17&lt;&gt;"")),""))</f>
        <v>0.85</v>
      </c>
      <c r="BB17" s="96" t="n">
        <f aca="false">IF($A17="","",IFERROR(SUMPRODUCT(($B$4:$AY$4=BB$4)*N($B17:$AY17))/SUMPRODUCT(($B$4:$AY$4=BB$4)*($B17:$AY17&lt;&gt;"")),""))</f>
        <v>0.8</v>
      </c>
      <c r="BC17" s="96" t="n">
        <f aca="false">IF($A17="","",IFERROR(SUMPRODUCT(($B$4:$AY$4=BC$4)*N($B17:$AY17))/SUMPRODUCT(($B$4:$AY$4=BC$4)*($B17:$AY17&lt;&gt;"")),""))</f>
        <v>0.95</v>
      </c>
      <c r="BD17" s="96" t="n">
        <f aca="false">IF($A17="","",IFERROR(SUMPRODUCT(($B$4:$AY$4=BD$4)*N($B17:$AY17))/SUMPRODUCT(($B$4:$AY$4=BD$4)*($B17:$AY17&lt;&gt;"")),""))</f>
        <v>0.8</v>
      </c>
      <c r="BE17" s="96" t="n">
        <f aca="false">IF($A17="","",IFERROR(SUMPRODUCT(($B$4:$AY$4=BE$4)*N($B17:$AY17))/SUMPRODUCT(($B$4:$AY$4=BE$4)*($B17:$AY17&lt;&gt;"")),""))</f>
        <v>0.95</v>
      </c>
      <c r="BF17" s="96" t="n">
        <f aca="false">IF($A17="","",IFERROR(SUMPRODUCT(($B$4:$AY$4=BF$4)*N($B17:$AY17))/SUMPRODUCT(($B$4:$AY$4=BF$4)*($B17:$AY17&lt;&gt;"")),""))</f>
        <v>0.825</v>
      </c>
      <c r="BG17" s="96" t="n">
        <f aca="false">IF($A17="","",IFERROR(SUMPRODUCT(($B$4:$AY$4=BG$4)*N($B17:$AY17))/SUMPRODUCT(($B$4:$AY$4=BG$4)*($B17:$AY17&lt;&gt;"")),""))</f>
        <v>0.85</v>
      </c>
      <c r="BH17" s="96" t="n">
        <f aca="false">IF($A17="","",IFERROR(SUMPRODUCT(($B$4:$AY$4=BH$4)*N($B17:$AY17))/SUMPRODUCT(($B$4:$AY$4=BH$4)*($B17:$AY17&lt;&gt;"")),""))</f>
        <v>0.9</v>
      </c>
      <c r="BI17" s="96" t="n">
        <f aca="false">IF($A17="","",IFERROR(SUMPRODUCT(($B$4:$AY$4=BI$4)*N($B17:$AY17))/SUMPRODUCT(($B$4:$AY$4=BI$4)*($B17:$AY17&lt;&gt;"")),""))</f>
        <v>0.8</v>
      </c>
      <c r="BJ17" s="96" t="n">
        <f aca="false">IF($A17="","",IFERROR(SUMPRODUCT(($B$4:$AY$4=BJ$4)*N($B17:$AY17))/SUMPRODUCT(($B$4:$AY$4=BJ$4)*($B17:$AY17&lt;&gt;"")),""))</f>
        <v>0.95</v>
      </c>
    </row>
    <row r="18" customFormat="false" ht="15" hidden="false" customHeight="true" outlineLevel="0" collapsed="false">
      <c r="A18" s="96" t="n">
        <f aca="false">IF(Saisie!B18="","",Saisie!B18)</f>
        <v>0.4925</v>
      </c>
      <c r="B18" s="96" t="n">
        <f aca="false">IF(Saisie!D18="","",IF(Paramètres!$C$5="Lettres",IFERROR(IF(MATCH(Saisie!D18,Paramètres!$A$11:$A$16,0)&lt;=Paramètres!$C$6,INDEX(Paramètres!$E$11:$E$16,MATCH(Saisie!D18,Paramètres!$A$11:$A$16,0))/100,""),""),IFERROR(IF(OR(Saisie!D18&lt;0,Saisie!D18&gt;Paramètres!$C$7),"",Saisie!D18/Paramètres!$C$7),"")))</f>
        <v>0.35</v>
      </c>
      <c r="C18" s="96" t="n">
        <f aca="false">IF(Saisie!E18="","",IF(Paramètres!$C$5="Lettres",IFERROR(IF(MATCH(Saisie!E18,Paramètres!$A$11:$A$16,0)&lt;=Paramètres!$C$6,INDEX(Paramètres!$E$11:$E$16,MATCH(Saisie!E18,Paramètres!$A$11:$A$16,0))/100,""),""),IFERROR(IF(OR(Saisie!E18&lt;0,Saisie!E18&gt;Paramètres!$C$7),"",Saisie!E18/Paramètres!$C$7),"")))</f>
        <v>0.35</v>
      </c>
      <c r="D18" s="96" t="n">
        <f aca="false">IF(Saisie!F18="","",IF(Paramètres!$C$5="Lettres",IFERROR(IF(MATCH(Saisie!F18,Paramètres!$A$11:$A$16,0)&lt;=Paramètres!$C$6,INDEX(Paramètres!$E$11:$E$16,MATCH(Saisie!F18,Paramètres!$A$11:$A$16,0))/100,""),""),IFERROR(IF(OR(Saisie!F18&lt;0,Saisie!F18&gt;Paramètres!$C$7),"",Saisie!F18/Paramètres!$C$7),"")))</f>
        <v>0.4</v>
      </c>
      <c r="E18" s="96" t="n">
        <f aca="false">IF(Saisie!G18="","",IF(Paramètres!$C$5="Lettres",IFERROR(IF(MATCH(Saisie!G18,Paramètres!$A$11:$A$16,0)&lt;=Paramètres!$C$6,INDEX(Paramètres!$E$11:$E$16,MATCH(Saisie!G18,Paramètres!$A$11:$A$16,0))/100,""),""),IFERROR(IF(OR(Saisie!G18&lt;0,Saisie!G18&gt;Paramètres!$C$7),"",Saisie!G18/Paramètres!$C$7),"")))</f>
        <v>0.3</v>
      </c>
      <c r="F18" s="96" t="n">
        <f aca="false">IF(Saisie!H18="","",IF(Paramètres!$C$5="Lettres",IFERROR(IF(MATCH(Saisie!H18,Paramètres!$A$11:$A$16,0)&lt;=Paramètres!$C$6,INDEX(Paramètres!$E$11:$E$16,MATCH(Saisie!H18,Paramètres!$A$11:$A$16,0))/100,""),""),IFERROR(IF(OR(Saisie!H18&lt;0,Saisie!H18&gt;Paramètres!$C$7),"",Saisie!H18/Paramètres!$C$7),"")))</f>
        <v>0.55</v>
      </c>
      <c r="G18" s="96" t="n">
        <f aca="false">IF(Saisie!I18="","",IF(Paramètres!$C$5="Lettres",IFERROR(IF(MATCH(Saisie!I18,Paramètres!$A$11:$A$16,0)&lt;=Paramètres!$C$6,INDEX(Paramètres!$E$11:$E$16,MATCH(Saisie!I18,Paramètres!$A$11:$A$16,0))/100,""),""),IFERROR(IF(OR(Saisie!I18&lt;0,Saisie!I18&gt;Paramètres!$C$7),"",Saisie!I18/Paramètres!$C$7),"")))</f>
        <v>0.45</v>
      </c>
      <c r="H18" s="96" t="n">
        <f aca="false">IF(Saisie!J18="","",IF(Paramètres!$C$5="Lettres",IFERROR(IF(MATCH(Saisie!J18,Paramètres!$A$11:$A$16,0)&lt;=Paramètres!$C$6,INDEX(Paramètres!$E$11:$E$16,MATCH(Saisie!J18,Paramètres!$A$11:$A$16,0))/100,""),""),IFERROR(IF(OR(Saisie!J18&lt;0,Saisie!J18&gt;Paramètres!$C$7),"",Saisie!J18/Paramètres!$C$7),"")))</f>
        <v>0.4</v>
      </c>
      <c r="I18" s="96" t="n">
        <f aca="false">IF(Saisie!K18="","",IF(Paramètres!$C$5="Lettres",IFERROR(IF(MATCH(Saisie!K18,Paramètres!$A$11:$A$16,0)&lt;=Paramètres!$C$6,INDEX(Paramètres!$E$11:$E$16,MATCH(Saisie!K18,Paramètres!$A$11:$A$16,0))/100,""),""),IFERROR(IF(OR(Saisie!K18&lt;0,Saisie!K18&gt;Paramètres!$C$7),"",Saisie!K18/Paramètres!$C$7),"")))</f>
        <v>0.4</v>
      </c>
      <c r="J18" s="96" t="n">
        <f aca="false">IF(Saisie!L18="","",IF(Paramètres!$C$5="Lettres",IFERROR(IF(MATCH(Saisie!L18,Paramètres!$A$11:$A$16,0)&lt;=Paramètres!$C$6,INDEX(Paramètres!$E$11:$E$16,MATCH(Saisie!L18,Paramètres!$A$11:$A$16,0))/100,""),""),IFERROR(IF(OR(Saisie!L18&lt;0,Saisie!L18&gt;Paramètres!$C$7),"",Saisie!L18/Paramètres!$C$7),"")))</f>
        <v>0.45</v>
      </c>
      <c r="K18" s="96" t="n">
        <f aca="false">IF(Saisie!M18="","",IF(Paramètres!$C$5="Lettres",IFERROR(IF(MATCH(Saisie!M18,Paramètres!$A$11:$A$16,0)&lt;=Paramètres!$C$6,INDEX(Paramètres!$E$11:$E$16,MATCH(Saisie!M18,Paramètres!$A$11:$A$16,0))/100,""),""),IFERROR(IF(OR(Saisie!M18&lt;0,Saisie!M18&gt;Paramètres!$C$7),"",Saisie!M18/Paramètres!$C$7),"")))</f>
        <v>0.45</v>
      </c>
      <c r="L18" s="96" t="n">
        <f aca="false">IF(Saisie!N18="","",IF(Paramètres!$C$5="Lettres",IFERROR(IF(MATCH(Saisie!N18,Paramètres!$A$11:$A$16,0)&lt;=Paramètres!$C$6,INDEX(Paramètres!$E$11:$E$16,MATCH(Saisie!N18,Paramètres!$A$11:$A$16,0))/100,""),""),IFERROR(IF(OR(Saisie!N18&lt;0,Saisie!N18&gt;Paramètres!$C$7),"",Saisie!N18/Paramètres!$C$7),"")))</f>
        <v>0.6</v>
      </c>
      <c r="M18" s="96" t="n">
        <f aca="false">IF(Saisie!O18="","",IF(Paramètres!$C$5="Lettres",IFERROR(IF(MATCH(Saisie!O18,Paramètres!$A$11:$A$16,0)&lt;=Paramètres!$C$6,INDEX(Paramètres!$E$11:$E$16,MATCH(Saisie!O18,Paramètres!$A$11:$A$16,0))/100,""),""),IFERROR(IF(OR(Saisie!O18&lt;0,Saisie!O18&gt;Paramètres!$C$7),"",Saisie!O18/Paramètres!$C$7),"")))</f>
        <v>0.6</v>
      </c>
      <c r="N18" s="96" t="n">
        <f aca="false">IF(Saisie!P18="","",IF(Paramètres!$C$5="Lettres",IFERROR(IF(MATCH(Saisie!P18,Paramètres!$A$11:$A$16,0)&lt;=Paramètres!$C$6,INDEX(Paramètres!$E$11:$E$16,MATCH(Saisie!P18,Paramètres!$A$11:$A$16,0))/100,""),""),IFERROR(IF(OR(Saisie!P18&lt;0,Saisie!P18&gt;Paramètres!$C$7),"",Saisie!P18/Paramètres!$C$7),"")))</f>
        <v>0.4</v>
      </c>
      <c r="O18" s="96" t="n">
        <f aca="false">IF(Saisie!Q18="","",IF(Paramètres!$C$5="Lettres",IFERROR(IF(MATCH(Saisie!Q18,Paramètres!$A$11:$A$16,0)&lt;=Paramètres!$C$6,INDEX(Paramètres!$E$11:$E$16,MATCH(Saisie!Q18,Paramètres!$A$11:$A$16,0))/100,""),""),IFERROR(IF(OR(Saisie!Q18&lt;0,Saisie!Q18&gt;Paramètres!$C$7),"",Saisie!Q18/Paramètres!$C$7),"")))</f>
        <v>0.7</v>
      </c>
      <c r="P18" s="96" t="n">
        <f aca="false">IF(Saisie!R18="","",IF(Paramètres!$C$5="Lettres",IFERROR(IF(MATCH(Saisie!R18,Paramètres!$A$11:$A$16,0)&lt;=Paramètres!$C$6,INDEX(Paramètres!$E$11:$E$16,MATCH(Saisie!R18,Paramètres!$A$11:$A$16,0))/100,""),""),IFERROR(IF(OR(Saisie!R18&lt;0,Saisie!R18&gt;Paramètres!$C$7),"",Saisie!R18/Paramètres!$C$7),"")))</f>
        <v>0.5</v>
      </c>
      <c r="Q18" s="96" t="n">
        <f aca="false">IF(Saisie!S18="","",IF(Paramètres!$C$5="Lettres",IFERROR(IF(MATCH(Saisie!S18,Paramètres!$A$11:$A$16,0)&lt;=Paramètres!$C$6,INDEX(Paramètres!$E$11:$E$16,MATCH(Saisie!S18,Paramètres!$A$11:$A$16,0))/100,""),""),IFERROR(IF(OR(Saisie!S18&lt;0,Saisie!S18&gt;Paramètres!$C$7),"",Saisie!S18/Paramètres!$C$7),"")))</f>
        <v>0.35</v>
      </c>
      <c r="R18" s="96" t="n">
        <f aca="false">IF(Saisie!T18="","",IF(Paramètres!$C$5="Lettres",IFERROR(IF(MATCH(Saisie!T18,Paramètres!$A$11:$A$16,0)&lt;=Paramètres!$C$6,INDEX(Paramètres!$E$11:$E$16,MATCH(Saisie!T18,Paramètres!$A$11:$A$16,0))/100,""),""),IFERROR(IF(OR(Saisie!T18&lt;0,Saisie!T18&gt;Paramètres!$C$7),"",Saisie!T18/Paramètres!$C$7),"")))</f>
        <v>0.8</v>
      </c>
      <c r="S18" s="96" t="n">
        <f aca="false">IF(Saisie!U18="","",IF(Paramètres!$C$5="Lettres",IFERROR(IF(MATCH(Saisie!U18,Paramètres!$A$11:$A$16,0)&lt;=Paramètres!$C$6,INDEX(Paramètres!$E$11:$E$16,MATCH(Saisie!U18,Paramètres!$A$11:$A$16,0))/100,""),""),IFERROR(IF(OR(Saisie!U18&lt;0,Saisie!U18&gt;Paramètres!$C$7),"",Saisie!U18/Paramètres!$C$7),"")))</f>
        <v>0.6</v>
      </c>
      <c r="T18" s="96" t="n">
        <f aca="false">IF(Saisie!V18="","",IF(Paramètres!$C$5="Lettres",IFERROR(IF(MATCH(Saisie!V18,Paramètres!$A$11:$A$16,0)&lt;=Paramètres!$C$6,INDEX(Paramètres!$E$11:$E$16,MATCH(Saisie!V18,Paramètres!$A$11:$A$16,0))/100,""),""),IFERROR(IF(OR(Saisie!V18&lt;0,Saisie!V18&gt;Paramètres!$C$7),"",Saisie!V18/Paramètres!$C$7),"")))</f>
        <v>0.65</v>
      </c>
      <c r="U18" s="96" t="n">
        <f aca="false">IF(Saisie!W18="","",IF(Paramètres!$C$5="Lettres",IFERROR(IF(MATCH(Saisie!W18,Paramètres!$A$11:$A$16,0)&lt;=Paramètres!$C$6,INDEX(Paramètres!$E$11:$E$16,MATCH(Saisie!W18,Paramètres!$A$11:$A$16,0))/100,""),""),IFERROR(IF(OR(Saisie!W18&lt;0,Saisie!W18&gt;Paramètres!$C$7),"",Saisie!W18/Paramètres!$C$7),"")))</f>
        <v>0.55</v>
      </c>
      <c r="V18" s="96" t="str">
        <f aca="false">IF(Saisie!X18="","",IF(Paramètres!$C$5="Lettres",IFERROR(IF(MATCH(Saisie!X18,Paramètres!$A$11:$A$16,0)&lt;=Paramètres!$C$6,INDEX(Paramètres!$E$11:$E$16,MATCH(Saisie!X18,Paramètres!$A$11:$A$16,0))/100,""),""),IFERROR(IF(OR(Saisie!X18&lt;0,Saisie!X18&gt;Paramètres!$C$7),"",Saisie!X18/Paramètres!$C$7),"")))</f>
        <v/>
      </c>
      <c r="W18" s="96" t="str">
        <f aca="false">IF(Saisie!Y18="","",IF(Paramètres!$C$5="Lettres",IFERROR(IF(MATCH(Saisie!Y18,Paramètres!$A$11:$A$16,0)&lt;=Paramètres!$C$6,INDEX(Paramètres!$E$11:$E$16,MATCH(Saisie!Y18,Paramètres!$A$11:$A$16,0))/100,""),""),IFERROR(IF(OR(Saisie!Y18&lt;0,Saisie!Y18&gt;Paramètres!$C$7),"",Saisie!Y18/Paramètres!$C$7),"")))</f>
        <v/>
      </c>
      <c r="X18" s="96" t="str">
        <f aca="false">IF(Saisie!Z18="","",IF(Paramètres!$C$5="Lettres",IFERROR(IF(MATCH(Saisie!Z18,Paramètres!$A$11:$A$16,0)&lt;=Paramètres!$C$6,INDEX(Paramètres!$E$11:$E$16,MATCH(Saisie!Z18,Paramètres!$A$11:$A$16,0))/100,""),""),IFERROR(IF(OR(Saisie!Z18&lt;0,Saisie!Z18&gt;Paramètres!$C$7),"",Saisie!Z18/Paramètres!$C$7),"")))</f>
        <v/>
      </c>
      <c r="Y18" s="96" t="str">
        <f aca="false">IF(Saisie!AA18="","",IF(Paramètres!$C$5="Lettres",IFERROR(IF(MATCH(Saisie!AA18,Paramètres!$A$11:$A$16,0)&lt;=Paramètres!$C$6,INDEX(Paramètres!$E$11:$E$16,MATCH(Saisie!AA18,Paramètres!$A$11:$A$16,0))/100,""),""),IFERROR(IF(OR(Saisie!AA18&lt;0,Saisie!AA18&gt;Paramètres!$C$7),"",Saisie!AA18/Paramètres!$C$7),"")))</f>
        <v/>
      </c>
      <c r="Z18" s="96" t="str">
        <f aca="false">IF(Saisie!AB18="","",IF(Paramètres!$C$5="Lettres",IFERROR(IF(MATCH(Saisie!AB18,Paramètres!$A$11:$A$16,0)&lt;=Paramètres!$C$6,INDEX(Paramètres!$E$11:$E$16,MATCH(Saisie!AB18,Paramètres!$A$11:$A$16,0))/100,""),""),IFERROR(IF(OR(Saisie!AB18&lt;0,Saisie!AB18&gt;Paramètres!$C$7),"",Saisie!AB18/Paramètres!$C$7),"")))</f>
        <v/>
      </c>
      <c r="AA18" s="96" t="str">
        <f aca="false">IF(Saisie!AC18="","",IF(Paramètres!$C$5="Lettres",IFERROR(IF(MATCH(Saisie!AC18,Paramètres!$A$11:$A$16,0)&lt;=Paramètres!$C$6,INDEX(Paramètres!$E$11:$E$16,MATCH(Saisie!AC18,Paramètres!$A$11:$A$16,0))/100,""),""),IFERROR(IF(OR(Saisie!AC18&lt;0,Saisie!AC18&gt;Paramètres!$C$7),"",Saisie!AC18/Paramètres!$C$7),"")))</f>
        <v/>
      </c>
      <c r="AB18" s="96" t="str">
        <f aca="false">IF(Saisie!AD18="","",IF(Paramètres!$C$5="Lettres",IFERROR(IF(MATCH(Saisie!AD18,Paramètres!$A$11:$A$16,0)&lt;=Paramètres!$C$6,INDEX(Paramètres!$E$11:$E$16,MATCH(Saisie!AD18,Paramètres!$A$11:$A$16,0))/100,""),""),IFERROR(IF(OR(Saisie!AD18&lt;0,Saisie!AD18&gt;Paramètres!$C$7),"",Saisie!AD18/Paramètres!$C$7),"")))</f>
        <v/>
      </c>
      <c r="AC18" s="96" t="str">
        <f aca="false">IF(Saisie!AE18="","",IF(Paramètres!$C$5="Lettres",IFERROR(IF(MATCH(Saisie!AE18,Paramètres!$A$11:$A$16,0)&lt;=Paramètres!$C$6,INDEX(Paramètres!$E$11:$E$16,MATCH(Saisie!AE18,Paramètres!$A$11:$A$16,0))/100,""),""),IFERROR(IF(OR(Saisie!AE18&lt;0,Saisie!AE18&gt;Paramètres!$C$7),"",Saisie!AE18/Paramètres!$C$7),"")))</f>
        <v/>
      </c>
      <c r="AD18" s="96" t="str">
        <f aca="false">IF(Saisie!AF18="","",IF(Paramètres!$C$5="Lettres",IFERROR(IF(MATCH(Saisie!AF18,Paramètres!$A$11:$A$16,0)&lt;=Paramètres!$C$6,INDEX(Paramètres!$E$11:$E$16,MATCH(Saisie!AF18,Paramètres!$A$11:$A$16,0))/100,""),""),IFERROR(IF(OR(Saisie!AF18&lt;0,Saisie!AF18&gt;Paramètres!$C$7),"",Saisie!AF18/Paramètres!$C$7),"")))</f>
        <v/>
      </c>
      <c r="AE18" s="96" t="str">
        <f aca="false">IF(Saisie!AG18="","",IF(Paramètres!$C$5="Lettres",IFERROR(IF(MATCH(Saisie!AG18,Paramètres!$A$11:$A$16,0)&lt;=Paramètres!$C$6,INDEX(Paramètres!$E$11:$E$16,MATCH(Saisie!AG18,Paramètres!$A$11:$A$16,0))/100,""),""),IFERROR(IF(OR(Saisie!AG18&lt;0,Saisie!AG18&gt;Paramètres!$C$7),"",Saisie!AG18/Paramètres!$C$7),"")))</f>
        <v/>
      </c>
      <c r="AF18" s="96" t="str">
        <f aca="false">IF(Saisie!AH18="","",IF(Paramètres!$C$5="Lettres",IFERROR(IF(MATCH(Saisie!AH18,Paramètres!$A$11:$A$16,0)&lt;=Paramètres!$C$6,INDEX(Paramètres!$E$11:$E$16,MATCH(Saisie!AH18,Paramètres!$A$11:$A$16,0))/100,""),""),IFERROR(IF(OR(Saisie!AH18&lt;0,Saisie!AH18&gt;Paramètres!$C$7),"",Saisie!AH18/Paramètres!$C$7),"")))</f>
        <v/>
      </c>
      <c r="AG18" s="96" t="str">
        <f aca="false">IF(Saisie!AI18="","",IF(Paramètres!$C$5="Lettres",IFERROR(IF(MATCH(Saisie!AI18,Paramètres!$A$11:$A$16,0)&lt;=Paramètres!$C$6,INDEX(Paramètres!$E$11:$E$16,MATCH(Saisie!AI18,Paramètres!$A$11:$A$16,0))/100,""),""),IFERROR(IF(OR(Saisie!AI18&lt;0,Saisie!AI18&gt;Paramètres!$C$7),"",Saisie!AI18/Paramètres!$C$7),"")))</f>
        <v/>
      </c>
      <c r="AH18" s="96" t="str">
        <f aca="false">IF(Saisie!AJ18="","",IF(Paramètres!$C$5="Lettres",IFERROR(IF(MATCH(Saisie!AJ18,Paramètres!$A$11:$A$16,0)&lt;=Paramètres!$C$6,INDEX(Paramètres!$E$11:$E$16,MATCH(Saisie!AJ18,Paramètres!$A$11:$A$16,0))/100,""),""),IFERROR(IF(OR(Saisie!AJ18&lt;0,Saisie!AJ18&gt;Paramètres!$C$7),"",Saisie!AJ18/Paramètres!$C$7),"")))</f>
        <v/>
      </c>
      <c r="AI18" s="96" t="str">
        <f aca="false">IF(Saisie!AK18="","",IF(Paramètres!$C$5="Lettres",IFERROR(IF(MATCH(Saisie!AK18,Paramètres!$A$11:$A$16,0)&lt;=Paramètres!$C$6,INDEX(Paramètres!$E$11:$E$16,MATCH(Saisie!AK18,Paramètres!$A$11:$A$16,0))/100,""),""),IFERROR(IF(OR(Saisie!AK18&lt;0,Saisie!AK18&gt;Paramètres!$C$7),"",Saisie!AK18/Paramètres!$C$7),"")))</f>
        <v/>
      </c>
      <c r="AJ18" s="96" t="str">
        <f aca="false">IF(Saisie!AL18="","",IF(Paramètres!$C$5="Lettres",IFERROR(IF(MATCH(Saisie!AL18,Paramètres!$A$11:$A$16,0)&lt;=Paramètres!$C$6,INDEX(Paramètres!$E$11:$E$16,MATCH(Saisie!AL18,Paramètres!$A$11:$A$16,0))/100,""),""),IFERROR(IF(OR(Saisie!AL18&lt;0,Saisie!AL18&gt;Paramètres!$C$7),"",Saisie!AL18/Paramètres!$C$7),"")))</f>
        <v/>
      </c>
      <c r="AK18" s="96" t="str">
        <f aca="false">IF(Saisie!AM18="","",IF(Paramètres!$C$5="Lettres",IFERROR(IF(MATCH(Saisie!AM18,Paramètres!$A$11:$A$16,0)&lt;=Paramètres!$C$6,INDEX(Paramètres!$E$11:$E$16,MATCH(Saisie!AM18,Paramètres!$A$11:$A$16,0))/100,""),""),IFERROR(IF(OR(Saisie!AM18&lt;0,Saisie!AM18&gt;Paramètres!$C$7),"",Saisie!AM18/Paramètres!$C$7),"")))</f>
        <v/>
      </c>
      <c r="AL18" s="96" t="str">
        <f aca="false">IF(Saisie!AN18="","",IF(Paramètres!$C$5="Lettres",IFERROR(IF(MATCH(Saisie!AN18,Paramètres!$A$11:$A$16,0)&lt;=Paramètres!$C$6,INDEX(Paramètres!$E$11:$E$16,MATCH(Saisie!AN18,Paramètres!$A$11:$A$16,0))/100,""),""),IFERROR(IF(OR(Saisie!AN18&lt;0,Saisie!AN18&gt;Paramètres!$C$7),"",Saisie!AN18/Paramètres!$C$7),"")))</f>
        <v/>
      </c>
      <c r="AM18" s="96" t="str">
        <f aca="false">IF(Saisie!AO18="","",IF(Paramètres!$C$5="Lettres",IFERROR(IF(MATCH(Saisie!AO18,Paramètres!$A$11:$A$16,0)&lt;=Paramètres!$C$6,INDEX(Paramètres!$E$11:$E$16,MATCH(Saisie!AO18,Paramètres!$A$11:$A$16,0))/100,""),""),IFERROR(IF(OR(Saisie!AO18&lt;0,Saisie!AO18&gt;Paramètres!$C$7),"",Saisie!AO18/Paramètres!$C$7),"")))</f>
        <v/>
      </c>
      <c r="AN18" s="96" t="str">
        <f aca="false">IF(Saisie!AP18="","",IF(Paramètres!$C$5="Lettres",IFERROR(IF(MATCH(Saisie!AP18,Paramètres!$A$11:$A$16,0)&lt;=Paramètres!$C$6,INDEX(Paramètres!$E$11:$E$16,MATCH(Saisie!AP18,Paramètres!$A$11:$A$16,0))/100,""),""),IFERROR(IF(OR(Saisie!AP18&lt;0,Saisie!AP18&gt;Paramètres!$C$7),"",Saisie!AP18/Paramètres!$C$7),"")))</f>
        <v/>
      </c>
      <c r="AO18" s="96" t="str">
        <f aca="false">IF(Saisie!AQ18="","",IF(Paramètres!$C$5="Lettres",IFERROR(IF(MATCH(Saisie!AQ18,Paramètres!$A$11:$A$16,0)&lt;=Paramètres!$C$6,INDEX(Paramètres!$E$11:$E$16,MATCH(Saisie!AQ18,Paramètres!$A$11:$A$16,0))/100,""),""),IFERROR(IF(OR(Saisie!AQ18&lt;0,Saisie!AQ18&gt;Paramètres!$C$7),"",Saisie!AQ18/Paramètres!$C$7),"")))</f>
        <v/>
      </c>
      <c r="AP18" s="96" t="str">
        <f aca="false">IF(Saisie!AR18="","",IF(Paramètres!$C$5="Lettres",IFERROR(IF(MATCH(Saisie!AR18,Paramètres!$A$11:$A$16,0)&lt;=Paramètres!$C$6,INDEX(Paramètres!$E$11:$E$16,MATCH(Saisie!AR18,Paramètres!$A$11:$A$16,0))/100,""),""),IFERROR(IF(OR(Saisie!AR18&lt;0,Saisie!AR18&gt;Paramètres!$C$7),"",Saisie!AR18/Paramètres!$C$7),"")))</f>
        <v/>
      </c>
      <c r="AQ18" s="96" t="str">
        <f aca="false">IF(Saisie!AS18="","",IF(Paramètres!$C$5="Lettres",IFERROR(IF(MATCH(Saisie!AS18,Paramètres!$A$11:$A$16,0)&lt;=Paramètres!$C$6,INDEX(Paramètres!$E$11:$E$16,MATCH(Saisie!AS18,Paramètres!$A$11:$A$16,0))/100,""),""),IFERROR(IF(OR(Saisie!AS18&lt;0,Saisie!AS18&gt;Paramètres!$C$7),"",Saisie!AS18/Paramètres!$C$7),"")))</f>
        <v/>
      </c>
      <c r="AR18" s="96" t="str">
        <f aca="false">IF(Saisie!AT18="","",IF(Paramètres!$C$5="Lettres",IFERROR(IF(MATCH(Saisie!AT18,Paramètres!$A$11:$A$16,0)&lt;=Paramètres!$C$6,INDEX(Paramètres!$E$11:$E$16,MATCH(Saisie!AT18,Paramètres!$A$11:$A$16,0))/100,""),""),IFERROR(IF(OR(Saisie!AT18&lt;0,Saisie!AT18&gt;Paramètres!$C$7),"",Saisie!AT18/Paramètres!$C$7),"")))</f>
        <v/>
      </c>
      <c r="AS18" s="96" t="str">
        <f aca="false">IF(Saisie!AU18="","",IF(Paramètres!$C$5="Lettres",IFERROR(IF(MATCH(Saisie!AU18,Paramètres!$A$11:$A$16,0)&lt;=Paramètres!$C$6,INDEX(Paramètres!$E$11:$E$16,MATCH(Saisie!AU18,Paramètres!$A$11:$A$16,0))/100,""),""),IFERROR(IF(OR(Saisie!AU18&lt;0,Saisie!AU18&gt;Paramètres!$C$7),"",Saisie!AU18/Paramètres!$C$7),"")))</f>
        <v/>
      </c>
      <c r="AT18" s="96" t="str">
        <f aca="false">IF(Saisie!AV18="","",IF(Paramètres!$C$5="Lettres",IFERROR(IF(MATCH(Saisie!AV18,Paramètres!$A$11:$A$16,0)&lt;=Paramètres!$C$6,INDEX(Paramètres!$E$11:$E$16,MATCH(Saisie!AV18,Paramètres!$A$11:$A$16,0))/100,""),""),IFERROR(IF(OR(Saisie!AV18&lt;0,Saisie!AV18&gt;Paramètres!$C$7),"",Saisie!AV18/Paramètres!$C$7),"")))</f>
        <v/>
      </c>
      <c r="AU18" s="96" t="str">
        <f aca="false">IF(Saisie!AW18="","",IF(Paramètres!$C$5="Lettres",IFERROR(IF(MATCH(Saisie!AW18,Paramètres!$A$11:$A$16,0)&lt;=Paramètres!$C$6,INDEX(Paramètres!$E$11:$E$16,MATCH(Saisie!AW18,Paramètres!$A$11:$A$16,0))/100,""),""),IFERROR(IF(OR(Saisie!AW18&lt;0,Saisie!AW18&gt;Paramètres!$C$7),"",Saisie!AW18/Paramètres!$C$7),"")))</f>
        <v/>
      </c>
      <c r="AV18" s="96" t="str">
        <f aca="false">IF(Saisie!AX18="","",IF(Paramètres!$C$5="Lettres",IFERROR(IF(MATCH(Saisie!AX18,Paramètres!$A$11:$A$16,0)&lt;=Paramètres!$C$6,INDEX(Paramètres!$E$11:$E$16,MATCH(Saisie!AX18,Paramètres!$A$11:$A$16,0))/100,""),""),IFERROR(IF(OR(Saisie!AX18&lt;0,Saisie!AX18&gt;Paramètres!$C$7),"",Saisie!AX18/Paramètres!$C$7),"")))</f>
        <v/>
      </c>
      <c r="AW18" s="96" t="str">
        <f aca="false">IF(Saisie!AY18="","",IF(Paramètres!$C$5="Lettres",IFERROR(IF(MATCH(Saisie!AY18,Paramètres!$A$11:$A$16,0)&lt;=Paramètres!$C$6,INDEX(Paramètres!$E$11:$E$16,MATCH(Saisie!AY18,Paramètres!$A$11:$A$16,0))/100,""),""),IFERROR(IF(OR(Saisie!AY18&lt;0,Saisie!AY18&gt;Paramètres!$C$7),"",Saisie!AY18/Paramètres!$C$7),"")))</f>
        <v/>
      </c>
      <c r="AX18" s="96" t="str">
        <f aca="false">IF(Saisie!AZ18="","",IF(Paramètres!$C$5="Lettres",IFERROR(IF(MATCH(Saisie!AZ18,Paramètres!$A$11:$A$16,0)&lt;=Paramètres!$C$6,INDEX(Paramètres!$E$11:$E$16,MATCH(Saisie!AZ18,Paramètres!$A$11:$A$16,0))/100,""),""),IFERROR(IF(OR(Saisie!AZ18&lt;0,Saisie!AZ18&gt;Paramètres!$C$7),"",Saisie!AZ18/Paramètres!$C$7),"")))</f>
        <v/>
      </c>
      <c r="AY18" s="96" t="str">
        <f aca="false">IF(Saisie!BA18="","",IF(Paramètres!$C$5="Lettres",IFERROR(IF(MATCH(Saisie!BA18,Paramètres!$A$11:$A$16,0)&lt;=Paramètres!$C$6,INDEX(Paramètres!$E$11:$E$16,MATCH(Saisie!BA18,Paramètres!$A$11:$A$16,0))/100,""),""),IFERROR(IF(OR(Saisie!BA18&lt;0,Saisie!BA18&gt;Paramètres!$C$7),"",Saisie!BA18/Paramètres!$C$7),"")))</f>
        <v/>
      </c>
      <c r="AZ18" s="4"/>
      <c r="BA18" s="96" t="n">
        <f aca="false">IF($A18="","",IFERROR(SUMPRODUCT(($B$4:$AY$4=BA$4)*N($B18:$AY18))/SUMPRODUCT(($B$4:$AY$4=BA$4)*($B18:$AY18&lt;&gt;"")),""))</f>
        <v>0.35</v>
      </c>
      <c r="BB18" s="96" t="n">
        <f aca="false">IF($A18="","",IFERROR(SUMPRODUCT(($B$4:$AY$4=BB$4)*N($B18:$AY18))/SUMPRODUCT(($B$4:$AY$4=BB$4)*($B18:$AY18&lt;&gt;"")),""))</f>
        <v>0.45</v>
      </c>
      <c r="BC18" s="96" t="n">
        <f aca="false">IF($A18="","",IFERROR(SUMPRODUCT(($B$4:$AY$4=BC$4)*N($B18:$AY18))/SUMPRODUCT(($B$4:$AY$4=BC$4)*($B18:$AY18&lt;&gt;"")),""))</f>
        <v>0.6</v>
      </c>
      <c r="BD18" s="96" t="n">
        <f aca="false">IF($A18="","",IFERROR(SUMPRODUCT(($B$4:$AY$4=BD$4)*N($B18:$AY18))/SUMPRODUCT(($B$4:$AY$4=BD$4)*($B18:$AY18&lt;&gt;"")),""))</f>
        <v>0.4</v>
      </c>
      <c r="BE18" s="96" t="n">
        <f aca="false">IF($A18="","",IFERROR(SUMPRODUCT(($B$4:$AY$4=BE$4)*N($B18:$AY18))/SUMPRODUCT(($B$4:$AY$4=BE$4)*($B18:$AY18&lt;&gt;"")),""))</f>
        <v>0.7</v>
      </c>
      <c r="BF18" s="96" t="n">
        <f aca="false">IF($A18="","",IFERROR(SUMPRODUCT(($B$4:$AY$4=BF$4)*N($B18:$AY18))/SUMPRODUCT(($B$4:$AY$4=BF$4)*($B18:$AY18&lt;&gt;"")),""))</f>
        <v>0.425</v>
      </c>
      <c r="BG18" s="96" t="n">
        <f aca="false">IF($A18="","",IFERROR(SUMPRODUCT(($B$4:$AY$4=BG$4)*N($B18:$AY18))/SUMPRODUCT(($B$4:$AY$4=BG$4)*($B18:$AY18&lt;&gt;"")),""))</f>
        <v>0.8</v>
      </c>
      <c r="BH18" s="96" t="n">
        <f aca="false">IF($A18="","",IFERROR(SUMPRODUCT(($B$4:$AY$4=BH$4)*N($B18:$AY18))/SUMPRODUCT(($B$4:$AY$4=BH$4)*($B18:$AY18&lt;&gt;"")),""))</f>
        <v>0.6</v>
      </c>
      <c r="BI18" s="96" t="n">
        <f aca="false">IF($A18="","",IFERROR(SUMPRODUCT(($B$4:$AY$4=BI$4)*N($B18:$AY18))/SUMPRODUCT(($B$4:$AY$4=BI$4)*($B18:$AY18&lt;&gt;"")),""))</f>
        <v>0.65</v>
      </c>
      <c r="BJ18" s="96" t="n">
        <f aca="false">IF($A18="","",IFERROR(SUMPRODUCT(($B$4:$AY$4=BJ$4)*N($B18:$AY18))/SUMPRODUCT(($B$4:$AY$4=BJ$4)*($B18:$AY18&lt;&gt;"")),""))</f>
        <v>0.55</v>
      </c>
    </row>
    <row r="19" customFormat="false" ht="15" hidden="false" customHeight="true" outlineLevel="0" collapsed="false">
      <c r="A19" s="4" t="str">
        <f aca="false">IF(Saisie!B19="","",Saisie!B19)</f>
        <v/>
      </c>
      <c r="B19" s="96" t="str">
        <f aca="false">IF(Saisie!D19="","",IF(Paramètres!$C$5="Lettres",IFERROR(IF(MATCH(Saisie!D19,Paramètres!$A$11:$A$16,0)&lt;=Paramètres!$C$6,INDEX(Paramètres!$E$11:$E$16,MATCH(Saisie!D19,Paramètres!$A$11:$A$16,0))/100,""),""),IFERROR(IF(OR(Saisie!D19&lt;0,Saisie!D19&gt;Paramètres!$C$7),"",Saisie!D19/Paramètres!$C$7),"")))</f>
        <v/>
      </c>
      <c r="C19" s="96" t="str">
        <f aca="false">IF(Saisie!E19="","",IF(Paramètres!$C$5="Lettres",IFERROR(IF(MATCH(Saisie!E19,Paramètres!$A$11:$A$16,0)&lt;=Paramètres!$C$6,INDEX(Paramètres!$E$11:$E$16,MATCH(Saisie!E19,Paramètres!$A$11:$A$16,0))/100,""),""),IFERROR(IF(OR(Saisie!E19&lt;0,Saisie!E19&gt;Paramètres!$C$7),"",Saisie!E19/Paramètres!$C$7),"")))</f>
        <v/>
      </c>
      <c r="D19" s="96" t="str">
        <f aca="false">IF(Saisie!F19="","",IF(Paramètres!$C$5="Lettres",IFERROR(IF(MATCH(Saisie!F19,Paramètres!$A$11:$A$16,0)&lt;=Paramètres!$C$6,INDEX(Paramètres!$E$11:$E$16,MATCH(Saisie!F19,Paramètres!$A$11:$A$16,0))/100,""),""),IFERROR(IF(OR(Saisie!F19&lt;0,Saisie!F19&gt;Paramètres!$C$7),"",Saisie!F19/Paramètres!$C$7),"")))</f>
        <v/>
      </c>
      <c r="E19" s="96" t="str">
        <f aca="false">IF(Saisie!G19="","",IF(Paramètres!$C$5="Lettres",IFERROR(IF(MATCH(Saisie!G19,Paramètres!$A$11:$A$16,0)&lt;=Paramètres!$C$6,INDEX(Paramètres!$E$11:$E$16,MATCH(Saisie!G19,Paramètres!$A$11:$A$16,0))/100,""),""),IFERROR(IF(OR(Saisie!G19&lt;0,Saisie!G19&gt;Paramètres!$C$7),"",Saisie!G19/Paramètres!$C$7),"")))</f>
        <v/>
      </c>
      <c r="F19" s="96" t="str">
        <f aca="false">IF(Saisie!H19="","",IF(Paramètres!$C$5="Lettres",IFERROR(IF(MATCH(Saisie!H19,Paramètres!$A$11:$A$16,0)&lt;=Paramètres!$C$6,INDEX(Paramètres!$E$11:$E$16,MATCH(Saisie!H19,Paramètres!$A$11:$A$16,0))/100,""),""),IFERROR(IF(OR(Saisie!H19&lt;0,Saisie!H19&gt;Paramètres!$C$7),"",Saisie!H19/Paramètres!$C$7),"")))</f>
        <v/>
      </c>
      <c r="G19" s="96" t="str">
        <f aca="false">IF(Saisie!I19="","",IF(Paramètres!$C$5="Lettres",IFERROR(IF(MATCH(Saisie!I19,Paramètres!$A$11:$A$16,0)&lt;=Paramètres!$C$6,INDEX(Paramètres!$E$11:$E$16,MATCH(Saisie!I19,Paramètres!$A$11:$A$16,0))/100,""),""),IFERROR(IF(OR(Saisie!I19&lt;0,Saisie!I19&gt;Paramètres!$C$7),"",Saisie!I19/Paramètres!$C$7),"")))</f>
        <v/>
      </c>
      <c r="H19" s="96" t="str">
        <f aca="false">IF(Saisie!J19="","",IF(Paramètres!$C$5="Lettres",IFERROR(IF(MATCH(Saisie!J19,Paramètres!$A$11:$A$16,0)&lt;=Paramètres!$C$6,INDEX(Paramètres!$E$11:$E$16,MATCH(Saisie!J19,Paramètres!$A$11:$A$16,0))/100,""),""),IFERROR(IF(OR(Saisie!J19&lt;0,Saisie!J19&gt;Paramètres!$C$7),"",Saisie!J19/Paramètres!$C$7),"")))</f>
        <v/>
      </c>
      <c r="I19" s="96" t="str">
        <f aca="false">IF(Saisie!K19="","",IF(Paramètres!$C$5="Lettres",IFERROR(IF(MATCH(Saisie!K19,Paramètres!$A$11:$A$16,0)&lt;=Paramètres!$C$6,INDEX(Paramètres!$E$11:$E$16,MATCH(Saisie!K19,Paramètres!$A$11:$A$16,0))/100,""),""),IFERROR(IF(OR(Saisie!K19&lt;0,Saisie!K19&gt;Paramètres!$C$7),"",Saisie!K19/Paramètres!$C$7),"")))</f>
        <v/>
      </c>
      <c r="J19" s="96" t="str">
        <f aca="false">IF(Saisie!L19="","",IF(Paramètres!$C$5="Lettres",IFERROR(IF(MATCH(Saisie!L19,Paramètres!$A$11:$A$16,0)&lt;=Paramètres!$C$6,INDEX(Paramètres!$E$11:$E$16,MATCH(Saisie!L19,Paramètres!$A$11:$A$16,0))/100,""),""),IFERROR(IF(OR(Saisie!L19&lt;0,Saisie!L19&gt;Paramètres!$C$7),"",Saisie!L19/Paramètres!$C$7),"")))</f>
        <v/>
      </c>
      <c r="K19" s="96" t="str">
        <f aca="false">IF(Saisie!M19="","",IF(Paramètres!$C$5="Lettres",IFERROR(IF(MATCH(Saisie!M19,Paramètres!$A$11:$A$16,0)&lt;=Paramètres!$C$6,INDEX(Paramètres!$E$11:$E$16,MATCH(Saisie!M19,Paramètres!$A$11:$A$16,0))/100,""),""),IFERROR(IF(OR(Saisie!M19&lt;0,Saisie!M19&gt;Paramètres!$C$7),"",Saisie!M19/Paramètres!$C$7),"")))</f>
        <v/>
      </c>
      <c r="L19" s="96" t="str">
        <f aca="false">IF(Saisie!N19="","",IF(Paramètres!$C$5="Lettres",IFERROR(IF(MATCH(Saisie!N19,Paramètres!$A$11:$A$16,0)&lt;=Paramètres!$C$6,INDEX(Paramètres!$E$11:$E$16,MATCH(Saisie!N19,Paramètres!$A$11:$A$16,0))/100,""),""),IFERROR(IF(OR(Saisie!N19&lt;0,Saisie!N19&gt;Paramètres!$C$7),"",Saisie!N19/Paramètres!$C$7),"")))</f>
        <v/>
      </c>
      <c r="M19" s="96" t="str">
        <f aca="false">IF(Saisie!O19="","",IF(Paramètres!$C$5="Lettres",IFERROR(IF(MATCH(Saisie!O19,Paramètres!$A$11:$A$16,0)&lt;=Paramètres!$C$6,INDEX(Paramètres!$E$11:$E$16,MATCH(Saisie!O19,Paramètres!$A$11:$A$16,0))/100,""),""),IFERROR(IF(OR(Saisie!O19&lt;0,Saisie!O19&gt;Paramètres!$C$7),"",Saisie!O19/Paramètres!$C$7),"")))</f>
        <v/>
      </c>
      <c r="N19" s="96" t="str">
        <f aca="false">IF(Saisie!P19="","",IF(Paramètres!$C$5="Lettres",IFERROR(IF(MATCH(Saisie!P19,Paramètres!$A$11:$A$16,0)&lt;=Paramètres!$C$6,INDEX(Paramètres!$E$11:$E$16,MATCH(Saisie!P19,Paramètres!$A$11:$A$16,0))/100,""),""),IFERROR(IF(OR(Saisie!P19&lt;0,Saisie!P19&gt;Paramètres!$C$7),"",Saisie!P19/Paramètres!$C$7),"")))</f>
        <v/>
      </c>
      <c r="O19" s="96" t="str">
        <f aca="false">IF(Saisie!Q19="","",IF(Paramètres!$C$5="Lettres",IFERROR(IF(MATCH(Saisie!Q19,Paramètres!$A$11:$A$16,0)&lt;=Paramètres!$C$6,INDEX(Paramètres!$E$11:$E$16,MATCH(Saisie!Q19,Paramètres!$A$11:$A$16,0))/100,""),""),IFERROR(IF(OR(Saisie!Q19&lt;0,Saisie!Q19&gt;Paramètres!$C$7),"",Saisie!Q19/Paramètres!$C$7),"")))</f>
        <v/>
      </c>
      <c r="P19" s="96" t="str">
        <f aca="false">IF(Saisie!R19="","",IF(Paramètres!$C$5="Lettres",IFERROR(IF(MATCH(Saisie!R19,Paramètres!$A$11:$A$16,0)&lt;=Paramètres!$C$6,INDEX(Paramètres!$E$11:$E$16,MATCH(Saisie!R19,Paramètres!$A$11:$A$16,0))/100,""),""),IFERROR(IF(OR(Saisie!R19&lt;0,Saisie!R19&gt;Paramètres!$C$7),"",Saisie!R19/Paramètres!$C$7),"")))</f>
        <v/>
      </c>
      <c r="Q19" s="96" t="str">
        <f aca="false">IF(Saisie!S19="","",IF(Paramètres!$C$5="Lettres",IFERROR(IF(MATCH(Saisie!S19,Paramètres!$A$11:$A$16,0)&lt;=Paramètres!$C$6,INDEX(Paramètres!$E$11:$E$16,MATCH(Saisie!S19,Paramètres!$A$11:$A$16,0))/100,""),""),IFERROR(IF(OR(Saisie!S19&lt;0,Saisie!S19&gt;Paramètres!$C$7),"",Saisie!S19/Paramètres!$C$7),"")))</f>
        <v/>
      </c>
      <c r="R19" s="96" t="str">
        <f aca="false">IF(Saisie!T19="","",IF(Paramètres!$C$5="Lettres",IFERROR(IF(MATCH(Saisie!T19,Paramètres!$A$11:$A$16,0)&lt;=Paramètres!$C$6,INDEX(Paramètres!$E$11:$E$16,MATCH(Saisie!T19,Paramètres!$A$11:$A$16,0))/100,""),""),IFERROR(IF(OR(Saisie!T19&lt;0,Saisie!T19&gt;Paramètres!$C$7),"",Saisie!T19/Paramètres!$C$7),"")))</f>
        <v/>
      </c>
      <c r="S19" s="96" t="str">
        <f aca="false">IF(Saisie!U19="","",IF(Paramètres!$C$5="Lettres",IFERROR(IF(MATCH(Saisie!U19,Paramètres!$A$11:$A$16,0)&lt;=Paramètres!$C$6,INDEX(Paramètres!$E$11:$E$16,MATCH(Saisie!U19,Paramètres!$A$11:$A$16,0))/100,""),""),IFERROR(IF(OR(Saisie!U19&lt;0,Saisie!U19&gt;Paramètres!$C$7),"",Saisie!U19/Paramètres!$C$7),"")))</f>
        <v/>
      </c>
      <c r="T19" s="96" t="str">
        <f aca="false">IF(Saisie!V19="","",IF(Paramètres!$C$5="Lettres",IFERROR(IF(MATCH(Saisie!V19,Paramètres!$A$11:$A$16,0)&lt;=Paramètres!$C$6,INDEX(Paramètres!$E$11:$E$16,MATCH(Saisie!V19,Paramètres!$A$11:$A$16,0))/100,""),""),IFERROR(IF(OR(Saisie!V19&lt;0,Saisie!V19&gt;Paramètres!$C$7),"",Saisie!V19/Paramètres!$C$7),"")))</f>
        <v/>
      </c>
      <c r="U19" s="96" t="str">
        <f aca="false">IF(Saisie!W19="","",IF(Paramètres!$C$5="Lettres",IFERROR(IF(MATCH(Saisie!W19,Paramètres!$A$11:$A$16,0)&lt;=Paramètres!$C$6,INDEX(Paramètres!$E$11:$E$16,MATCH(Saisie!W19,Paramètres!$A$11:$A$16,0))/100,""),""),IFERROR(IF(OR(Saisie!W19&lt;0,Saisie!W19&gt;Paramètres!$C$7),"",Saisie!W19/Paramètres!$C$7),"")))</f>
        <v/>
      </c>
      <c r="V19" s="96" t="str">
        <f aca="false">IF(Saisie!X19="","",IF(Paramètres!$C$5="Lettres",IFERROR(IF(MATCH(Saisie!X19,Paramètres!$A$11:$A$16,0)&lt;=Paramètres!$C$6,INDEX(Paramètres!$E$11:$E$16,MATCH(Saisie!X19,Paramètres!$A$11:$A$16,0))/100,""),""),IFERROR(IF(OR(Saisie!X19&lt;0,Saisie!X19&gt;Paramètres!$C$7),"",Saisie!X19/Paramètres!$C$7),"")))</f>
        <v/>
      </c>
      <c r="W19" s="96" t="str">
        <f aca="false">IF(Saisie!Y19="","",IF(Paramètres!$C$5="Lettres",IFERROR(IF(MATCH(Saisie!Y19,Paramètres!$A$11:$A$16,0)&lt;=Paramètres!$C$6,INDEX(Paramètres!$E$11:$E$16,MATCH(Saisie!Y19,Paramètres!$A$11:$A$16,0))/100,""),""),IFERROR(IF(OR(Saisie!Y19&lt;0,Saisie!Y19&gt;Paramètres!$C$7),"",Saisie!Y19/Paramètres!$C$7),"")))</f>
        <v/>
      </c>
      <c r="X19" s="96" t="str">
        <f aca="false">IF(Saisie!Z19="","",IF(Paramètres!$C$5="Lettres",IFERROR(IF(MATCH(Saisie!Z19,Paramètres!$A$11:$A$16,0)&lt;=Paramètres!$C$6,INDEX(Paramètres!$E$11:$E$16,MATCH(Saisie!Z19,Paramètres!$A$11:$A$16,0))/100,""),""),IFERROR(IF(OR(Saisie!Z19&lt;0,Saisie!Z19&gt;Paramètres!$C$7),"",Saisie!Z19/Paramètres!$C$7),"")))</f>
        <v/>
      </c>
      <c r="Y19" s="96" t="str">
        <f aca="false">IF(Saisie!AA19="","",IF(Paramètres!$C$5="Lettres",IFERROR(IF(MATCH(Saisie!AA19,Paramètres!$A$11:$A$16,0)&lt;=Paramètres!$C$6,INDEX(Paramètres!$E$11:$E$16,MATCH(Saisie!AA19,Paramètres!$A$11:$A$16,0))/100,""),""),IFERROR(IF(OR(Saisie!AA19&lt;0,Saisie!AA19&gt;Paramètres!$C$7),"",Saisie!AA19/Paramètres!$C$7),"")))</f>
        <v/>
      </c>
      <c r="Z19" s="96" t="str">
        <f aca="false">IF(Saisie!AB19="","",IF(Paramètres!$C$5="Lettres",IFERROR(IF(MATCH(Saisie!AB19,Paramètres!$A$11:$A$16,0)&lt;=Paramètres!$C$6,INDEX(Paramètres!$E$11:$E$16,MATCH(Saisie!AB19,Paramètres!$A$11:$A$16,0))/100,""),""),IFERROR(IF(OR(Saisie!AB19&lt;0,Saisie!AB19&gt;Paramètres!$C$7),"",Saisie!AB19/Paramètres!$C$7),"")))</f>
        <v/>
      </c>
      <c r="AA19" s="96" t="str">
        <f aca="false">IF(Saisie!AC19="","",IF(Paramètres!$C$5="Lettres",IFERROR(IF(MATCH(Saisie!AC19,Paramètres!$A$11:$A$16,0)&lt;=Paramètres!$C$6,INDEX(Paramètres!$E$11:$E$16,MATCH(Saisie!AC19,Paramètres!$A$11:$A$16,0))/100,""),""),IFERROR(IF(OR(Saisie!AC19&lt;0,Saisie!AC19&gt;Paramètres!$C$7),"",Saisie!AC19/Paramètres!$C$7),"")))</f>
        <v/>
      </c>
      <c r="AB19" s="96" t="str">
        <f aca="false">IF(Saisie!AD19="","",IF(Paramètres!$C$5="Lettres",IFERROR(IF(MATCH(Saisie!AD19,Paramètres!$A$11:$A$16,0)&lt;=Paramètres!$C$6,INDEX(Paramètres!$E$11:$E$16,MATCH(Saisie!AD19,Paramètres!$A$11:$A$16,0))/100,""),""),IFERROR(IF(OR(Saisie!AD19&lt;0,Saisie!AD19&gt;Paramètres!$C$7),"",Saisie!AD19/Paramètres!$C$7),"")))</f>
        <v/>
      </c>
      <c r="AC19" s="96" t="str">
        <f aca="false">IF(Saisie!AE19="","",IF(Paramètres!$C$5="Lettres",IFERROR(IF(MATCH(Saisie!AE19,Paramètres!$A$11:$A$16,0)&lt;=Paramètres!$C$6,INDEX(Paramètres!$E$11:$E$16,MATCH(Saisie!AE19,Paramètres!$A$11:$A$16,0))/100,""),""),IFERROR(IF(OR(Saisie!AE19&lt;0,Saisie!AE19&gt;Paramètres!$C$7),"",Saisie!AE19/Paramètres!$C$7),"")))</f>
        <v/>
      </c>
      <c r="AD19" s="96" t="str">
        <f aca="false">IF(Saisie!AF19="","",IF(Paramètres!$C$5="Lettres",IFERROR(IF(MATCH(Saisie!AF19,Paramètres!$A$11:$A$16,0)&lt;=Paramètres!$C$6,INDEX(Paramètres!$E$11:$E$16,MATCH(Saisie!AF19,Paramètres!$A$11:$A$16,0))/100,""),""),IFERROR(IF(OR(Saisie!AF19&lt;0,Saisie!AF19&gt;Paramètres!$C$7),"",Saisie!AF19/Paramètres!$C$7),"")))</f>
        <v/>
      </c>
      <c r="AE19" s="96" t="str">
        <f aca="false">IF(Saisie!AG19="","",IF(Paramètres!$C$5="Lettres",IFERROR(IF(MATCH(Saisie!AG19,Paramètres!$A$11:$A$16,0)&lt;=Paramètres!$C$6,INDEX(Paramètres!$E$11:$E$16,MATCH(Saisie!AG19,Paramètres!$A$11:$A$16,0))/100,""),""),IFERROR(IF(OR(Saisie!AG19&lt;0,Saisie!AG19&gt;Paramètres!$C$7),"",Saisie!AG19/Paramètres!$C$7),"")))</f>
        <v/>
      </c>
      <c r="AF19" s="96" t="str">
        <f aca="false">IF(Saisie!AH19="","",IF(Paramètres!$C$5="Lettres",IFERROR(IF(MATCH(Saisie!AH19,Paramètres!$A$11:$A$16,0)&lt;=Paramètres!$C$6,INDEX(Paramètres!$E$11:$E$16,MATCH(Saisie!AH19,Paramètres!$A$11:$A$16,0))/100,""),""),IFERROR(IF(OR(Saisie!AH19&lt;0,Saisie!AH19&gt;Paramètres!$C$7),"",Saisie!AH19/Paramètres!$C$7),"")))</f>
        <v/>
      </c>
      <c r="AG19" s="96" t="str">
        <f aca="false">IF(Saisie!AI19="","",IF(Paramètres!$C$5="Lettres",IFERROR(IF(MATCH(Saisie!AI19,Paramètres!$A$11:$A$16,0)&lt;=Paramètres!$C$6,INDEX(Paramètres!$E$11:$E$16,MATCH(Saisie!AI19,Paramètres!$A$11:$A$16,0))/100,""),""),IFERROR(IF(OR(Saisie!AI19&lt;0,Saisie!AI19&gt;Paramètres!$C$7),"",Saisie!AI19/Paramètres!$C$7),"")))</f>
        <v/>
      </c>
      <c r="AH19" s="96" t="str">
        <f aca="false">IF(Saisie!AJ19="","",IF(Paramètres!$C$5="Lettres",IFERROR(IF(MATCH(Saisie!AJ19,Paramètres!$A$11:$A$16,0)&lt;=Paramètres!$C$6,INDEX(Paramètres!$E$11:$E$16,MATCH(Saisie!AJ19,Paramètres!$A$11:$A$16,0))/100,""),""),IFERROR(IF(OR(Saisie!AJ19&lt;0,Saisie!AJ19&gt;Paramètres!$C$7),"",Saisie!AJ19/Paramètres!$C$7),"")))</f>
        <v/>
      </c>
      <c r="AI19" s="96" t="str">
        <f aca="false">IF(Saisie!AK19="","",IF(Paramètres!$C$5="Lettres",IFERROR(IF(MATCH(Saisie!AK19,Paramètres!$A$11:$A$16,0)&lt;=Paramètres!$C$6,INDEX(Paramètres!$E$11:$E$16,MATCH(Saisie!AK19,Paramètres!$A$11:$A$16,0))/100,""),""),IFERROR(IF(OR(Saisie!AK19&lt;0,Saisie!AK19&gt;Paramètres!$C$7),"",Saisie!AK19/Paramètres!$C$7),"")))</f>
        <v/>
      </c>
      <c r="AJ19" s="96" t="str">
        <f aca="false">IF(Saisie!AL19="","",IF(Paramètres!$C$5="Lettres",IFERROR(IF(MATCH(Saisie!AL19,Paramètres!$A$11:$A$16,0)&lt;=Paramètres!$C$6,INDEX(Paramètres!$E$11:$E$16,MATCH(Saisie!AL19,Paramètres!$A$11:$A$16,0))/100,""),""),IFERROR(IF(OR(Saisie!AL19&lt;0,Saisie!AL19&gt;Paramètres!$C$7),"",Saisie!AL19/Paramètres!$C$7),"")))</f>
        <v/>
      </c>
      <c r="AK19" s="96" t="str">
        <f aca="false">IF(Saisie!AM19="","",IF(Paramètres!$C$5="Lettres",IFERROR(IF(MATCH(Saisie!AM19,Paramètres!$A$11:$A$16,0)&lt;=Paramètres!$C$6,INDEX(Paramètres!$E$11:$E$16,MATCH(Saisie!AM19,Paramètres!$A$11:$A$16,0))/100,""),""),IFERROR(IF(OR(Saisie!AM19&lt;0,Saisie!AM19&gt;Paramètres!$C$7),"",Saisie!AM19/Paramètres!$C$7),"")))</f>
        <v/>
      </c>
      <c r="AL19" s="96" t="str">
        <f aca="false">IF(Saisie!AN19="","",IF(Paramètres!$C$5="Lettres",IFERROR(IF(MATCH(Saisie!AN19,Paramètres!$A$11:$A$16,0)&lt;=Paramètres!$C$6,INDEX(Paramètres!$E$11:$E$16,MATCH(Saisie!AN19,Paramètres!$A$11:$A$16,0))/100,""),""),IFERROR(IF(OR(Saisie!AN19&lt;0,Saisie!AN19&gt;Paramètres!$C$7),"",Saisie!AN19/Paramètres!$C$7),"")))</f>
        <v/>
      </c>
      <c r="AM19" s="96" t="str">
        <f aca="false">IF(Saisie!AO19="","",IF(Paramètres!$C$5="Lettres",IFERROR(IF(MATCH(Saisie!AO19,Paramètres!$A$11:$A$16,0)&lt;=Paramètres!$C$6,INDEX(Paramètres!$E$11:$E$16,MATCH(Saisie!AO19,Paramètres!$A$11:$A$16,0))/100,""),""),IFERROR(IF(OR(Saisie!AO19&lt;0,Saisie!AO19&gt;Paramètres!$C$7),"",Saisie!AO19/Paramètres!$C$7),"")))</f>
        <v/>
      </c>
      <c r="AN19" s="96" t="str">
        <f aca="false">IF(Saisie!AP19="","",IF(Paramètres!$C$5="Lettres",IFERROR(IF(MATCH(Saisie!AP19,Paramètres!$A$11:$A$16,0)&lt;=Paramètres!$C$6,INDEX(Paramètres!$E$11:$E$16,MATCH(Saisie!AP19,Paramètres!$A$11:$A$16,0))/100,""),""),IFERROR(IF(OR(Saisie!AP19&lt;0,Saisie!AP19&gt;Paramètres!$C$7),"",Saisie!AP19/Paramètres!$C$7),"")))</f>
        <v/>
      </c>
      <c r="AO19" s="96" t="str">
        <f aca="false">IF(Saisie!AQ19="","",IF(Paramètres!$C$5="Lettres",IFERROR(IF(MATCH(Saisie!AQ19,Paramètres!$A$11:$A$16,0)&lt;=Paramètres!$C$6,INDEX(Paramètres!$E$11:$E$16,MATCH(Saisie!AQ19,Paramètres!$A$11:$A$16,0))/100,""),""),IFERROR(IF(OR(Saisie!AQ19&lt;0,Saisie!AQ19&gt;Paramètres!$C$7),"",Saisie!AQ19/Paramètres!$C$7),"")))</f>
        <v/>
      </c>
      <c r="AP19" s="96" t="str">
        <f aca="false">IF(Saisie!AR19="","",IF(Paramètres!$C$5="Lettres",IFERROR(IF(MATCH(Saisie!AR19,Paramètres!$A$11:$A$16,0)&lt;=Paramètres!$C$6,INDEX(Paramètres!$E$11:$E$16,MATCH(Saisie!AR19,Paramètres!$A$11:$A$16,0))/100,""),""),IFERROR(IF(OR(Saisie!AR19&lt;0,Saisie!AR19&gt;Paramètres!$C$7),"",Saisie!AR19/Paramètres!$C$7),"")))</f>
        <v/>
      </c>
      <c r="AQ19" s="96" t="str">
        <f aca="false">IF(Saisie!AS19="","",IF(Paramètres!$C$5="Lettres",IFERROR(IF(MATCH(Saisie!AS19,Paramètres!$A$11:$A$16,0)&lt;=Paramètres!$C$6,INDEX(Paramètres!$E$11:$E$16,MATCH(Saisie!AS19,Paramètres!$A$11:$A$16,0))/100,""),""),IFERROR(IF(OR(Saisie!AS19&lt;0,Saisie!AS19&gt;Paramètres!$C$7),"",Saisie!AS19/Paramètres!$C$7),"")))</f>
        <v/>
      </c>
      <c r="AR19" s="96" t="str">
        <f aca="false">IF(Saisie!AT19="","",IF(Paramètres!$C$5="Lettres",IFERROR(IF(MATCH(Saisie!AT19,Paramètres!$A$11:$A$16,0)&lt;=Paramètres!$C$6,INDEX(Paramètres!$E$11:$E$16,MATCH(Saisie!AT19,Paramètres!$A$11:$A$16,0))/100,""),""),IFERROR(IF(OR(Saisie!AT19&lt;0,Saisie!AT19&gt;Paramètres!$C$7),"",Saisie!AT19/Paramètres!$C$7),"")))</f>
        <v/>
      </c>
      <c r="AS19" s="96" t="str">
        <f aca="false">IF(Saisie!AU19="","",IF(Paramètres!$C$5="Lettres",IFERROR(IF(MATCH(Saisie!AU19,Paramètres!$A$11:$A$16,0)&lt;=Paramètres!$C$6,INDEX(Paramètres!$E$11:$E$16,MATCH(Saisie!AU19,Paramètres!$A$11:$A$16,0))/100,""),""),IFERROR(IF(OR(Saisie!AU19&lt;0,Saisie!AU19&gt;Paramètres!$C$7),"",Saisie!AU19/Paramètres!$C$7),"")))</f>
        <v/>
      </c>
      <c r="AT19" s="96" t="str">
        <f aca="false">IF(Saisie!AV19="","",IF(Paramètres!$C$5="Lettres",IFERROR(IF(MATCH(Saisie!AV19,Paramètres!$A$11:$A$16,0)&lt;=Paramètres!$C$6,INDEX(Paramètres!$E$11:$E$16,MATCH(Saisie!AV19,Paramètres!$A$11:$A$16,0))/100,""),""),IFERROR(IF(OR(Saisie!AV19&lt;0,Saisie!AV19&gt;Paramètres!$C$7),"",Saisie!AV19/Paramètres!$C$7),"")))</f>
        <v/>
      </c>
      <c r="AU19" s="96" t="str">
        <f aca="false">IF(Saisie!AW19="","",IF(Paramètres!$C$5="Lettres",IFERROR(IF(MATCH(Saisie!AW19,Paramètres!$A$11:$A$16,0)&lt;=Paramètres!$C$6,INDEX(Paramètres!$E$11:$E$16,MATCH(Saisie!AW19,Paramètres!$A$11:$A$16,0))/100,""),""),IFERROR(IF(OR(Saisie!AW19&lt;0,Saisie!AW19&gt;Paramètres!$C$7),"",Saisie!AW19/Paramètres!$C$7),"")))</f>
        <v/>
      </c>
      <c r="AV19" s="96" t="str">
        <f aca="false">IF(Saisie!AX19="","",IF(Paramètres!$C$5="Lettres",IFERROR(IF(MATCH(Saisie!AX19,Paramètres!$A$11:$A$16,0)&lt;=Paramètres!$C$6,INDEX(Paramètres!$E$11:$E$16,MATCH(Saisie!AX19,Paramètres!$A$11:$A$16,0))/100,""),""),IFERROR(IF(OR(Saisie!AX19&lt;0,Saisie!AX19&gt;Paramètres!$C$7),"",Saisie!AX19/Paramètres!$C$7),"")))</f>
        <v/>
      </c>
      <c r="AW19" s="96" t="str">
        <f aca="false">IF(Saisie!AY19="","",IF(Paramètres!$C$5="Lettres",IFERROR(IF(MATCH(Saisie!AY19,Paramètres!$A$11:$A$16,0)&lt;=Paramètres!$C$6,INDEX(Paramètres!$E$11:$E$16,MATCH(Saisie!AY19,Paramètres!$A$11:$A$16,0))/100,""),""),IFERROR(IF(OR(Saisie!AY19&lt;0,Saisie!AY19&gt;Paramètres!$C$7),"",Saisie!AY19/Paramètres!$C$7),"")))</f>
        <v/>
      </c>
      <c r="AX19" s="96" t="str">
        <f aca="false">IF(Saisie!AZ19="","",IF(Paramètres!$C$5="Lettres",IFERROR(IF(MATCH(Saisie!AZ19,Paramètres!$A$11:$A$16,0)&lt;=Paramètres!$C$6,INDEX(Paramètres!$E$11:$E$16,MATCH(Saisie!AZ19,Paramètres!$A$11:$A$16,0))/100,""),""),IFERROR(IF(OR(Saisie!AZ19&lt;0,Saisie!AZ19&gt;Paramètres!$C$7),"",Saisie!AZ19/Paramètres!$C$7),"")))</f>
        <v/>
      </c>
      <c r="AY19" s="96" t="str">
        <f aca="false">IF(Saisie!BA19="","",IF(Paramètres!$C$5="Lettres",IFERROR(IF(MATCH(Saisie!BA19,Paramètres!$A$11:$A$16,0)&lt;=Paramètres!$C$6,INDEX(Paramètres!$E$11:$E$16,MATCH(Saisie!BA19,Paramètres!$A$11:$A$16,0))/100,""),""),IFERROR(IF(OR(Saisie!BA19&lt;0,Saisie!BA19&gt;Paramètres!$C$7),"",Saisie!BA19/Paramètres!$C$7),"")))</f>
        <v/>
      </c>
      <c r="AZ19" s="4"/>
      <c r="BA19" s="96" t="str">
        <f aca="false">IF($A19="","",IFERROR(SUMPRODUCT(($B$4:$AY$4=BA$4)*N($B19:$AY19))/SUMPRODUCT(($B$4:$AY$4=BA$4)*($B19:$AY19&lt;&gt;"")),""))</f>
        <v/>
      </c>
      <c r="BB19" s="96" t="str">
        <f aca="false">IF($A19="","",IFERROR(SUMPRODUCT(($B$4:$AY$4=BB$4)*N($B19:$AY19))/SUMPRODUCT(($B$4:$AY$4=BB$4)*($B19:$AY19&lt;&gt;"")),""))</f>
        <v/>
      </c>
      <c r="BC19" s="96" t="str">
        <f aca="false">IF($A19="","",IFERROR(SUMPRODUCT(($B$4:$AY$4=BC$4)*N($B19:$AY19))/SUMPRODUCT(($B$4:$AY$4=BC$4)*($B19:$AY19&lt;&gt;"")),""))</f>
        <v/>
      </c>
      <c r="BD19" s="96" t="str">
        <f aca="false">IF($A19="","",IFERROR(SUMPRODUCT(($B$4:$AY$4=BD$4)*N($B19:$AY19))/SUMPRODUCT(($B$4:$AY$4=BD$4)*($B19:$AY19&lt;&gt;"")),""))</f>
        <v/>
      </c>
      <c r="BE19" s="96" t="str">
        <f aca="false">IF($A19="","",IFERROR(SUMPRODUCT(($B$4:$AY$4=BE$4)*N($B19:$AY19))/SUMPRODUCT(($B$4:$AY$4=BE$4)*($B19:$AY19&lt;&gt;"")),""))</f>
        <v/>
      </c>
      <c r="BF19" s="96" t="str">
        <f aca="false">IF($A19="","",IFERROR(SUMPRODUCT(($B$4:$AY$4=BF$4)*N($B19:$AY19))/SUMPRODUCT(($B$4:$AY$4=BF$4)*($B19:$AY19&lt;&gt;"")),""))</f>
        <v/>
      </c>
      <c r="BG19" s="96" t="str">
        <f aca="false">IF($A19="","",IFERROR(SUMPRODUCT(($B$4:$AY$4=BG$4)*N($B19:$AY19))/SUMPRODUCT(($B$4:$AY$4=BG$4)*($B19:$AY19&lt;&gt;"")),""))</f>
        <v/>
      </c>
      <c r="BH19" s="96" t="str">
        <f aca="false">IF($A19="","",IFERROR(SUMPRODUCT(($B$4:$AY$4=BH$4)*N($B19:$AY19))/SUMPRODUCT(($B$4:$AY$4=BH$4)*($B19:$AY19&lt;&gt;"")),""))</f>
        <v/>
      </c>
      <c r="BI19" s="96" t="str">
        <f aca="false">IF($A19="","",IFERROR(SUMPRODUCT(($B$4:$AY$4=BI$4)*N($B19:$AY19))/SUMPRODUCT(($B$4:$AY$4=BI$4)*($B19:$AY19&lt;&gt;"")),""))</f>
        <v/>
      </c>
      <c r="BJ19" s="96" t="str">
        <f aca="false">IF($A19="","",IFERROR(SUMPRODUCT(($B$4:$AY$4=BJ$4)*N($B19:$AY19))/SUMPRODUCT(($B$4:$AY$4=BJ$4)*($B19:$AY19&lt;&gt;"")),""))</f>
        <v/>
      </c>
    </row>
    <row r="20" customFormat="false" ht="15" hidden="false" customHeight="true" outlineLevel="0" collapsed="false">
      <c r="A20" s="4" t="str">
        <f aca="false">IF(Saisie!B20="","",Saisie!B20)</f>
        <v/>
      </c>
      <c r="B20" s="96" t="str">
        <f aca="false">IF(Saisie!D20="","",IF(Paramètres!$C$5="Lettres",IFERROR(IF(MATCH(Saisie!D20,Paramètres!$A$11:$A$16,0)&lt;=Paramètres!$C$6,INDEX(Paramètres!$E$11:$E$16,MATCH(Saisie!D20,Paramètres!$A$11:$A$16,0))/100,""),""),IFERROR(IF(OR(Saisie!D20&lt;0,Saisie!D20&gt;Paramètres!$C$7),"",Saisie!D20/Paramètres!$C$7),"")))</f>
        <v/>
      </c>
      <c r="C20" s="96" t="str">
        <f aca="false">IF(Saisie!E20="","",IF(Paramètres!$C$5="Lettres",IFERROR(IF(MATCH(Saisie!E20,Paramètres!$A$11:$A$16,0)&lt;=Paramètres!$C$6,INDEX(Paramètres!$E$11:$E$16,MATCH(Saisie!E20,Paramètres!$A$11:$A$16,0))/100,""),""),IFERROR(IF(OR(Saisie!E20&lt;0,Saisie!E20&gt;Paramètres!$C$7),"",Saisie!E20/Paramètres!$C$7),"")))</f>
        <v/>
      </c>
      <c r="D20" s="96" t="str">
        <f aca="false">IF(Saisie!F20="","",IF(Paramètres!$C$5="Lettres",IFERROR(IF(MATCH(Saisie!F20,Paramètres!$A$11:$A$16,0)&lt;=Paramètres!$C$6,INDEX(Paramètres!$E$11:$E$16,MATCH(Saisie!F20,Paramètres!$A$11:$A$16,0))/100,""),""),IFERROR(IF(OR(Saisie!F20&lt;0,Saisie!F20&gt;Paramètres!$C$7),"",Saisie!F20/Paramètres!$C$7),"")))</f>
        <v/>
      </c>
      <c r="E20" s="96" t="str">
        <f aca="false">IF(Saisie!G20="","",IF(Paramètres!$C$5="Lettres",IFERROR(IF(MATCH(Saisie!G20,Paramètres!$A$11:$A$16,0)&lt;=Paramètres!$C$6,INDEX(Paramètres!$E$11:$E$16,MATCH(Saisie!G20,Paramètres!$A$11:$A$16,0))/100,""),""),IFERROR(IF(OR(Saisie!G20&lt;0,Saisie!G20&gt;Paramètres!$C$7),"",Saisie!G20/Paramètres!$C$7),"")))</f>
        <v/>
      </c>
      <c r="F20" s="96" t="str">
        <f aca="false">IF(Saisie!H20="","",IF(Paramètres!$C$5="Lettres",IFERROR(IF(MATCH(Saisie!H20,Paramètres!$A$11:$A$16,0)&lt;=Paramètres!$C$6,INDEX(Paramètres!$E$11:$E$16,MATCH(Saisie!H20,Paramètres!$A$11:$A$16,0))/100,""),""),IFERROR(IF(OR(Saisie!H20&lt;0,Saisie!H20&gt;Paramètres!$C$7),"",Saisie!H20/Paramètres!$C$7),"")))</f>
        <v/>
      </c>
      <c r="G20" s="96" t="str">
        <f aca="false">IF(Saisie!I20="","",IF(Paramètres!$C$5="Lettres",IFERROR(IF(MATCH(Saisie!I20,Paramètres!$A$11:$A$16,0)&lt;=Paramètres!$C$6,INDEX(Paramètres!$E$11:$E$16,MATCH(Saisie!I20,Paramètres!$A$11:$A$16,0))/100,""),""),IFERROR(IF(OR(Saisie!I20&lt;0,Saisie!I20&gt;Paramètres!$C$7),"",Saisie!I20/Paramètres!$C$7),"")))</f>
        <v/>
      </c>
      <c r="H20" s="96" t="str">
        <f aca="false">IF(Saisie!J20="","",IF(Paramètres!$C$5="Lettres",IFERROR(IF(MATCH(Saisie!J20,Paramètres!$A$11:$A$16,0)&lt;=Paramètres!$C$6,INDEX(Paramètres!$E$11:$E$16,MATCH(Saisie!J20,Paramètres!$A$11:$A$16,0))/100,""),""),IFERROR(IF(OR(Saisie!J20&lt;0,Saisie!J20&gt;Paramètres!$C$7),"",Saisie!J20/Paramètres!$C$7),"")))</f>
        <v/>
      </c>
      <c r="I20" s="96" t="str">
        <f aca="false">IF(Saisie!K20="","",IF(Paramètres!$C$5="Lettres",IFERROR(IF(MATCH(Saisie!K20,Paramètres!$A$11:$A$16,0)&lt;=Paramètres!$C$6,INDEX(Paramètres!$E$11:$E$16,MATCH(Saisie!K20,Paramètres!$A$11:$A$16,0))/100,""),""),IFERROR(IF(OR(Saisie!K20&lt;0,Saisie!K20&gt;Paramètres!$C$7),"",Saisie!K20/Paramètres!$C$7),"")))</f>
        <v/>
      </c>
      <c r="J20" s="96" t="str">
        <f aca="false">IF(Saisie!L20="","",IF(Paramètres!$C$5="Lettres",IFERROR(IF(MATCH(Saisie!L20,Paramètres!$A$11:$A$16,0)&lt;=Paramètres!$C$6,INDEX(Paramètres!$E$11:$E$16,MATCH(Saisie!L20,Paramètres!$A$11:$A$16,0))/100,""),""),IFERROR(IF(OR(Saisie!L20&lt;0,Saisie!L20&gt;Paramètres!$C$7),"",Saisie!L20/Paramètres!$C$7),"")))</f>
        <v/>
      </c>
      <c r="K20" s="96" t="str">
        <f aca="false">IF(Saisie!M20="","",IF(Paramètres!$C$5="Lettres",IFERROR(IF(MATCH(Saisie!M20,Paramètres!$A$11:$A$16,0)&lt;=Paramètres!$C$6,INDEX(Paramètres!$E$11:$E$16,MATCH(Saisie!M20,Paramètres!$A$11:$A$16,0))/100,""),""),IFERROR(IF(OR(Saisie!M20&lt;0,Saisie!M20&gt;Paramètres!$C$7),"",Saisie!M20/Paramètres!$C$7),"")))</f>
        <v/>
      </c>
      <c r="L20" s="96" t="str">
        <f aca="false">IF(Saisie!N20="","",IF(Paramètres!$C$5="Lettres",IFERROR(IF(MATCH(Saisie!N20,Paramètres!$A$11:$A$16,0)&lt;=Paramètres!$C$6,INDEX(Paramètres!$E$11:$E$16,MATCH(Saisie!N20,Paramètres!$A$11:$A$16,0))/100,""),""),IFERROR(IF(OR(Saisie!N20&lt;0,Saisie!N20&gt;Paramètres!$C$7),"",Saisie!N20/Paramètres!$C$7),"")))</f>
        <v/>
      </c>
      <c r="M20" s="96" t="str">
        <f aca="false">IF(Saisie!O20="","",IF(Paramètres!$C$5="Lettres",IFERROR(IF(MATCH(Saisie!O20,Paramètres!$A$11:$A$16,0)&lt;=Paramètres!$C$6,INDEX(Paramètres!$E$11:$E$16,MATCH(Saisie!O20,Paramètres!$A$11:$A$16,0))/100,""),""),IFERROR(IF(OR(Saisie!O20&lt;0,Saisie!O20&gt;Paramètres!$C$7),"",Saisie!O20/Paramètres!$C$7),"")))</f>
        <v/>
      </c>
      <c r="N20" s="96" t="str">
        <f aca="false">IF(Saisie!P20="","",IF(Paramètres!$C$5="Lettres",IFERROR(IF(MATCH(Saisie!P20,Paramètres!$A$11:$A$16,0)&lt;=Paramètres!$C$6,INDEX(Paramètres!$E$11:$E$16,MATCH(Saisie!P20,Paramètres!$A$11:$A$16,0))/100,""),""),IFERROR(IF(OR(Saisie!P20&lt;0,Saisie!P20&gt;Paramètres!$C$7),"",Saisie!P20/Paramètres!$C$7),"")))</f>
        <v/>
      </c>
      <c r="O20" s="96" t="str">
        <f aca="false">IF(Saisie!Q20="","",IF(Paramètres!$C$5="Lettres",IFERROR(IF(MATCH(Saisie!Q20,Paramètres!$A$11:$A$16,0)&lt;=Paramètres!$C$6,INDEX(Paramètres!$E$11:$E$16,MATCH(Saisie!Q20,Paramètres!$A$11:$A$16,0))/100,""),""),IFERROR(IF(OR(Saisie!Q20&lt;0,Saisie!Q20&gt;Paramètres!$C$7),"",Saisie!Q20/Paramètres!$C$7),"")))</f>
        <v/>
      </c>
      <c r="P20" s="96" t="str">
        <f aca="false">IF(Saisie!R20="","",IF(Paramètres!$C$5="Lettres",IFERROR(IF(MATCH(Saisie!R20,Paramètres!$A$11:$A$16,0)&lt;=Paramètres!$C$6,INDEX(Paramètres!$E$11:$E$16,MATCH(Saisie!R20,Paramètres!$A$11:$A$16,0))/100,""),""),IFERROR(IF(OR(Saisie!R20&lt;0,Saisie!R20&gt;Paramètres!$C$7),"",Saisie!R20/Paramètres!$C$7),"")))</f>
        <v/>
      </c>
      <c r="Q20" s="96" t="str">
        <f aca="false">IF(Saisie!S20="","",IF(Paramètres!$C$5="Lettres",IFERROR(IF(MATCH(Saisie!S20,Paramètres!$A$11:$A$16,0)&lt;=Paramètres!$C$6,INDEX(Paramètres!$E$11:$E$16,MATCH(Saisie!S20,Paramètres!$A$11:$A$16,0))/100,""),""),IFERROR(IF(OR(Saisie!S20&lt;0,Saisie!S20&gt;Paramètres!$C$7),"",Saisie!S20/Paramètres!$C$7),"")))</f>
        <v/>
      </c>
      <c r="R20" s="96" t="str">
        <f aca="false">IF(Saisie!T20="","",IF(Paramètres!$C$5="Lettres",IFERROR(IF(MATCH(Saisie!T20,Paramètres!$A$11:$A$16,0)&lt;=Paramètres!$C$6,INDEX(Paramètres!$E$11:$E$16,MATCH(Saisie!T20,Paramètres!$A$11:$A$16,0))/100,""),""),IFERROR(IF(OR(Saisie!T20&lt;0,Saisie!T20&gt;Paramètres!$C$7),"",Saisie!T20/Paramètres!$C$7),"")))</f>
        <v/>
      </c>
      <c r="S20" s="96" t="str">
        <f aca="false">IF(Saisie!U20="","",IF(Paramètres!$C$5="Lettres",IFERROR(IF(MATCH(Saisie!U20,Paramètres!$A$11:$A$16,0)&lt;=Paramètres!$C$6,INDEX(Paramètres!$E$11:$E$16,MATCH(Saisie!U20,Paramètres!$A$11:$A$16,0))/100,""),""),IFERROR(IF(OR(Saisie!U20&lt;0,Saisie!U20&gt;Paramètres!$C$7),"",Saisie!U20/Paramètres!$C$7),"")))</f>
        <v/>
      </c>
      <c r="T20" s="96" t="str">
        <f aca="false">IF(Saisie!V20="","",IF(Paramètres!$C$5="Lettres",IFERROR(IF(MATCH(Saisie!V20,Paramètres!$A$11:$A$16,0)&lt;=Paramètres!$C$6,INDEX(Paramètres!$E$11:$E$16,MATCH(Saisie!V20,Paramètres!$A$11:$A$16,0))/100,""),""),IFERROR(IF(OR(Saisie!V20&lt;0,Saisie!V20&gt;Paramètres!$C$7),"",Saisie!V20/Paramètres!$C$7),"")))</f>
        <v/>
      </c>
      <c r="U20" s="96" t="str">
        <f aca="false">IF(Saisie!W20="","",IF(Paramètres!$C$5="Lettres",IFERROR(IF(MATCH(Saisie!W20,Paramètres!$A$11:$A$16,0)&lt;=Paramètres!$C$6,INDEX(Paramètres!$E$11:$E$16,MATCH(Saisie!W20,Paramètres!$A$11:$A$16,0))/100,""),""),IFERROR(IF(OR(Saisie!W20&lt;0,Saisie!W20&gt;Paramètres!$C$7),"",Saisie!W20/Paramètres!$C$7),"")))</f>
        <v/>
      </c>
      <c r="V20" s="96" t="str">
        <f aca="false">IF(Saisie!X20="","",IF(Paramètres!$C$5="Lettres",IFERROR(IF(MATCH(Saisie!X20,Paramètres!$A$11:$A$16,0)&lt;=Paramètres!$C$6,INDEX(Paramètres!$E$11:$E$16,MATCH(Saisie!X20,Paramètres!$A$11:$A$16,0))/100,""),""),IFERROR(IF(OR(Saisie!X20&lt;0,Saisie!X20&gt;Paramètres!$C$7),"",Saisie!X20/Paramètres!$C$7),"")))</f>
        <v/>
      </c>
      <c r="W20" s="96" t="str">
        <f aca="false">IF(Saisie!Y20="","",IF(Paramètres!$C$5="Lettres",IFERROR(IF(MATCH(Saisie!Y20,Paramètres!$A$11:$A$16,0)&lt;=Paramètres!$C$6,INDEX(Paramètres!$E$11:$E$16,MATCH(Saisie!Y20,Paramètres!$A$11:$A$16,0))/100,""),""),IFERROR(IF(OR(Saisie!Y20&lt;0,Saisie!Y20&gt;Paramètres!$C$7),"",Saisie!Y20/Paramètres!$C$7),"")))</f>
        <v/>
      </c>
      <c r="X20" s="96" t="str">
        <f aca="false">IF(Saisie!Z20="","",IF(Paramètres!$C$5="Lettres",IFERROR(IF(MATCH(Saisie!Z20,Paramètres!$A$11:$A$16,0)&lt;=Paramètres!$C$6,INDEX(Paramètres!$E$11:$E$16,MATCH(Saisie!Z20,Paramètres!$A$11:$A$16,0))/100,""),""),IFERROR(IF(OR(Saisie!Z20&lt;0,Saisie!Z20&gt;Paramètres!$C$7),"",Saisie!Z20/Paramètres!$C$7),"")))</f>
        <v/>
      </c>
      <c r="Y20" s="96" t="str">
        <f aca="false">IF(Saisie!AA20="","",IF(Paramètres!$C$5="Lettres",IFERROR(IF(MATCH(Saisie!AA20,Paramètres!$A$11:$A$16,0)&lt;=Paramètres!$C$6,INDEX(Paramètres!$E$11:$E$16,MATCH(Saisie!AA20,Paramètres!$A$11:$A$16,0))/100,""),""),IFERROR(IF(OR(Saisie!AA20&lt;0,Saisie!AA20&gt;Paramètres!$C$7),"",Saisie!AA20/Paramètres!$C$7),"")))</f>
        <v/>
      </c>
      <c r="Z20" s="96" t="str">
        <f aca="false">IF(Saisie!AB20="","",IF(Paramètres!$C$5="Lettres",IFERROR(IF(MATCH(Saisie!AB20,Paramètres!$A$11:$A$16,0)&lt;=Paramètres!$C$6,INDEX(Paramètres!$E$11:$E$16,MATCH(Saisie!AB20,Paramètres!$A$11:$A$16,0))/100,""),""),IFERROR(IF(OR(Saisie!AB20&lt;0,Saisie!AB20&gt;Paramètres!$C$7),"",Saisie!AB20/Paramètres!$C$7),"")))</f>
        <v/>
      </c>
      <c r="AA20" s="96" t="str">
        <f aca="false">IF(Saisie!AC20="","",IF(Paramètres!$C$5="Lettres",IFERROR(IF(MATCH(Saisie!AC20,Paramètres!$A$11:$A$16,0)&lt;=Paramètres!$C$6,INDEX(Paramètres!$E$11:$E$16,MATCH(Saisie!AC20,Paramètres!$A$11:$A$16,0))/100,""),""),IFERROR(IF(OR(Saisie!AC20&lt;0,Saisie!AC20&gt;Paramètres!$C$7),"",Saisie!AC20/Paramètres!$C$7),"")))</f>
        <v/>
      </c>
      <c r="AB20" s="96" t="str">
        <f aca="false">IF(Saisie!AD20="","",IF(Paramètres!$C$5="Lettres",IFERROR(IF(MATCH(Saisie!AD20,Paramètres!$A$11:$A$16,0)&lt;=Paramètres!$C$6,INDEX(Paramètres!$E$11:$E$16,MATCH(Saisie!AD20,Paramètres!$A$11:$A$16,0))/100,""),""),IFERROR(IF(OR(Saisie!AD20&lt;0,Saisie!AD20&gt;Paramètres!$C$7),"",Saisie!AD20/Paramètres!$C$7),"")))</f>
        <v/>
      </c>
      <c r="AC20" s="96" t="str">
        <f aca="false">IF(Saisie!AE20="","",IF(Paramètres!$C$5="Lettres",IFERROR(IF(MATCH(Saisie!AE20,Paramètres!$A$11:$A$16,0)&lt;=Paramètres!$C$6,INDEX(Paramètres!$E$11:$E$16,MATCH(Saisie!AE20,Paramètres!$A$11:$A$16,0))/100,""),""),IFERROR(IF(OR(Saisie!AE20&lt;0,Saisie!AE20&gt;Paramètres!$C$7),"",Saisie!AE20/Paramètres!$C$7),"")))</f>
        <v/>
      </c>
      <c r="AD20" s="96" t="str">
        <f aca="false">IF(Saisie!AF20="","",IF(Paramètres!$C$5="Lettres",IFERROR(IF(MATCH(Saisie!AF20,Paramètres!$A$11:$A$16,0)&lt;=Paramètres!$C$6,INDEX(Paramètres!$E$11:$E$16,MATCH(Saisie!AF20,Paramètres!$A$11:$A$16,0))/100,""),""),IFERROR(IF(OR(Saisie!AF20&lt;0,Saisie!AF20&gt;Paramètres!$C$7),"",Saisie!AF20/Paramètres!$C$7),"")))</f>
        <v/>
      </c>
      <c r="AE20" s="96" t="str">
        <f aca="false">IF(Saisie!AG20="","",IF(Paramètres!$C$5="Lettres",IFERROR(IF(MATCH(Saisie!AG20,Paramètres!$A$11:$A$16,0)&lt;=Paramètres!$C$6,INDEX(Paramètres!$E$11:$E$16,MATCH(Saisie!AG20,Paramètres!$A$11:$A$16,0))/100,""),""),IFERROR(IF(OR(Saisie!AG20&lt;0,Saisie!AG20&gt;Paramètres!$C$7),"",Saisie!AG20/Paramètres!$C$7),"")))</f>
        <v/>
      </c>
      <c r="AF20" s="96" t="str">
        <f aca="false">IF(Saisie!AH20="","",IF(Paramètres!$C$5="Lettres",IFERROR(IF(MATCH(Saisie!AH20,Paramètres!$A$11:$A$16,0)&lt;=Paramètres!$C$6,INDEX(Paramètres!$E$11:$E$16,MATCH(Saisie!AH20,Paramètres!$A$11:$A$16,0))/100,""),""),IFERROR(IF(OR(Saisie!AH20&lt;0,Saisie!AH20&gt;Paramètres!$C$7),"",Saisie!AH20/Paramètres!$C$7),"")))</f>
        <v/>
      </c>
      <c r="AG20" s="96" t="str">
        <f aca="false">IF(Saisie!AI20="","",IF(Paramètres!$C$5="Lettres",IFERROR(IF(MATCH(Saisie!AI20,Paramètres!$A$11:$A$16,0)&lt;=Paramètres!$C$6,INDEX(Paramètres!$E$11:$E$16,MATCH(Saisie!AI20,Paramètres!$A$11:$A$16,0))/100,""),""),IFERROR(IF(OR(Saisie!AI20&lt;0,Saisie!AI20&gt;Paramètres!$C$7),"",Saisie!AI20/Paramètres!$C$7),"")))</f>
        <v/>
      </c>
      <c r="AH20" s="96" t="str">
        <f aca="false">IF(Saisie!AJ20="","",IF(Paramètres!$C$5="Lettres",IFERROR(IF(MATCH(Saisie!AJ20,Paramètres!$A$11:$A$16,0)&lt;=Paramètres!$C$6,INDEX(Paramètres!$E$11:$E$16,MATCH(Saisie!AJ20,Paramètres!$A$11:$A$16,0))/100,""),""),IFERROR(IF(OR(Saisie!AJ20&lt;0,Saisie!AJ20&gt;Paramètres!$C$7),"",Saisie!AJ20/Paramètres!$C$7),"")))</f>
        <v/>
      </c>
      <c r="AI20" s="96" t="str">
        <f aca="false">IF(Saisie!AK20="","",IF(Paramètres!$C$5="Lettres",IFERROR(IF(MATCH(Saisie!AK20,Paramètres!$A$11:$A$16,0)&lt;=Paramètres!$C$6,INDEX(Paramètres!$E$11:$E$16,MATCH(Saisie!AK20,Paramètres!$A$11:$A$16,0))/100,""),""),IFERROR(IF(OR(Saisie!AK20&lt;0,Saisie!AK20&gt;Paramètres!$C$7),"",Saisie!AK20/Paramètres!$C$7),"")))</f>
        <v/>
      </c>
      <c r="AJ20" s="96" t="str">
        <f aca="false">IF(Saisie!AL20="","",IF(Paramètres!$C$5="Lettres",IFERROR(IF(MATCH(Saisie!AL20,Paramètres!$A$11:$A$16,0)&lt;=Paramètres!$C$6,INDEX(Paramètres!$E$11:$E$16,MATCH(Saisie!AL20,Paramètres!$A$11:$A$16,0))/100,""),""),IFERROR(IF(OR(Saisie!AL20&lt;0,Saisie!AL20&gt;Paramètres!$C$7),"",Saisie!AL20/Paramètres!$C$7),"")))</f>
        <v/>
      </c>
      <c r="AK20" s="96" t="str">
        <f aca="false">IF(Saisie!AM20="","",IF(Paramètres!$C$5="Lettres",IFERROR(IF(MATCH(Saisie!AM20,Paramètres!$A$11:$A$16,0)&lt;=Paramètres!$C$6,INDEX(Paramètres!$E$11:$E$16,MATCH(Saisie!AM20,Paramètres!$A$11:$A$16,0))/100,""),""),IFERROR(IF(OR(Saisie!AM20&lt;0,Saisie!AM20&gt;Paramètres!$C$7),"",Saisie!AM20/Paramètres!$C$7),"")))</f>
        <v/>
      </c>
      <c r="AL20" s="96" t="str">
        <f aca="false">IF(Saisie!AN20="","",IF(Paramètres!$C$5="Lettres",IFERROR(IF(MATCH(Saisie!AN20,Paramètres!$A$11:$A$16,0)&lt;=Paramètres!$C$6,INDEX(Paramètres!$E$11:$E$16,MATCH(Saisie!AN20,Paramètres!$A$11:$A$16,0))/100,""),""),IFERROR(IF(OR(Saisie!AN20&lt;0,Saisie!AN20&gt;Paramètres!$C$7),"",Saisie!AN20/Paramètres!$C$7),"")))</f>
        <v/>
      </c>
      <c r="AM20" s="96" t="str">
        <f aca="false">IF(Saisie!AO20="","",IF(Paramètres!$C$5="Lettres",IFERROR(IF(MATCH(Saisie!AO20,Paramètres!$A$11:$A$16,0)&lt;=Paramètres!$C$6,INDEX(Paramètres!$E$11:$E$16,MATCH(Saisie!AO20,Paramètres!$A$11:$A$16,0))/100,""),""),IFERROR(IF(OR(Saisie!AO20&lt;0,Saisie!AO20&gt;Paramètres!$C$7),"",Saisie!AO20/Paramètres!$C$7),"")))</f>
        <v/>
      </c>
      <c r="AN20" s="96" t="str">
        <f aca="false">IF(Saisie!AP20="","",IF(Paramètres!$C$5="Lettres",IFERROR(IF(MATCH(Saisie!AP20,Paramètres!$A$11:$A$16,0)&lt;=Paramètres!$C$6,INDEX(Paramètres!$E$11:$E$16,MATCH(Saisie!AP20,Paramètres!$A$11:$A$16,0))/100,""),""),IFERROR(IF(OR(Saisie!AP20&lt;0,Saisie!AP20&gt;Paramètres!$C$7),"",Saisie!AP20/Paramètres!$C$7),"")))</f>
        <v/>
      </c>
      <c r="AO20" s="96" t="str">
        <f aca="false">IF(Saisie!AQ20="","",IF(Paramètres!$C$5="Lettres",IFERROR(IF(MATCH(Saisie!AQ20,Paramètres!$A$11:$A$16,0)&lt;=Paramètres!$C$6,INDEX(Paramètres!$E$11:$E$16,MATCH(Saisie!AQ20,Paramètres!$A$11:$A$16,0))/100,""),""),IFERROR(IF(OR(Saisie!AQ20&lt;0,Saisie!AQ20&gt;Paramètres!$C$7),"",Saisie!AQ20/Paramètres!$C$7),"")))</f>
        <v/>
      </c>
      <c r="AP20" s="96" t="str">
        <f aca="false">IF(Saisie!AR20="","",IF(Paramètres!$C$5="Lettres",IFERROR(IF(MATCH(Saisie!AR20,Paramètres!$A$11:$A$16,0)&lt;=Paramètres!$C$6,INDEX(Paramètres!$E$11:$E$16,MATCH(Saisie!AR20,Paramètres!$A$11:$A$16,0))/100,""),""),IFERROR(IF(OR(Saisie!AR20&lt;0,Saisie!AR20&gt;Paramètres!$C$7),"",Saisie!AR20/Paramètres!$C$7),"")))</f>
        <v/>
      </c>
      <c r="AQ20" s="96" t="str">
        <f aca="false">IF(Saisie!AS20="","",IF(Paramètres!$C$5="Lettres",IFERROR(IF(MATCH(Saisie!AS20,Paramètres!$A$11:$A$16,0)&lt;=Paramètres!$C$6,INDEX(Paramètres!$E$11:$E$16,MATCH(Saisie!AS20,Paramètres!$A$11:$A$16,0))/100,""),""),IFERROR(IF(OR(Saisie!AS20&lt;0,Saisie!AS20&gt;Paramètres!$C$7),"",Saisie!AS20/Paramètres!$C$7),"")))</f>
        <v/>
      </c>
      <c r="AR20" s="96" t="str">
        <f aca="false">IF(Saisie!AT20="","",IF(Paramètres!$C$5="Lettres",IFERROR(IF(MATCH(Saisie!AT20,Paramètres!$A$11:$A$16,0)&lt;=Paramètres!$C$6,INDEX(Paramètres!$E$11:$E$16,MATCH(Saisie!AT20,Paramètres!$A$11:$A$16,0))/100,""),""),IFERROR(IF(OR(Saisie!AT20&lt;0,Saisie!AT20&gt;Paramètres!$C$7),"",Saisie!AT20/Paramètres!$C$7),"")))</f>
        <v/>
      </c>
      <c r="AS20" s="96" t="str">
        <f aca="false">IF(Saisie!AU20="","",IF(Paramètres!$C$5="Lettres",IFERROR(IF(MATCH(Saisie!AU20,Paramètres!$A$11:$A$16,0)&lt;=Paramètres!$C$6,INDEX(Paramètres!$E$11:$E$16,MATCH(Saisie!AU20,Paramètres!$A$11:$A$16,0))/100,""),""),IFERROR(IF(OR(Saisie!AU20&lt;0,Saisie!AU20&gt;Paramètres!$C$7),"",Saisie!AU20/Paramètres!$C$7),"")))</f>
        <v/>
      </c>
      <c r="AT20" s="96" t="str">
        <f aca="false">IF(Saisie!AV20="","",IF(Paramètres!$C$5="Lettres",IFERROR(IF(MATCH(Saisie!AV20,Paramètres!$A$11:$A$16,0)&lt;=Paramètres!$C$6,INDEX(Paramètres!$E$11:$E$16,MATCH(Saisie!AV20,Paramètres!$A$11:$A$16,0))/100,""),""),IFERROR(IF(OR(Saisie!AV20&lt;0,Saisie!AV20&gt;Paramètres!$C$7),"",Saisie!AV20/Paramètres!$C$7),"")))</f>
        <v/>
      </c>
      <c r="AU20" s="96" t="str">
        <f aca="false">IF(Saisie!AW20="","",IF(Paramètres!$C$5="Lettres",IFERROR(IF(MATCH(Saisie!AW20,Paramètres!$A$11:$A$16,0)&lt;=Paramètres!$C$6,INDEX(Paramètres!$E$11:$E$16,MATCH(Saisie!AW20,Paramètres!$A$11:$A$16,0))/100,""),""),IFERROR(IF(OR(Saisie!AW20&lt;0,Saisie!AW20&gt;Paramètres!$C$7),"",Saisie!AW20/Paramètres!$C$7),"")))</f>
        <v/>
      </c>
      <c r="AV20" s="96" t="str">
        <f aca="false">IF(Saisie!AX20="","",IF(Paramètres!$C$5="Lettres",IFERROR(IF(MATCH(Saisie!AX20,Paramètres!$A$11:$A$16,0)&lt;=Paramètres!$C$6,INDEX(Paramètres!$E$11:$E$16,MATCH(Saisie!AX20,Paramètres!$A$11:$A$16,0))/100,""),""),IFERROR(IF(OR(Saisie!AX20&lt;0,Saisie!AX20&gt;Paramètres!$C$7),"",Saisie!AX20/Paramètres!$C$7),"")))</f>
        <v/>
      </c>
      <c r="AW20" s="96" t="str">
        <f aca="false">IF(Saisie!AY20="","",IF(Paramètres!$C$5="Lettres",IFERROR(IF(MATCH(Saisie!AY20,Paramètres!$A$11:$A$16,0)&lt;=Paramètres!$C$6,INDEX(Paramètres!$E$11:$E$16,MATCH(Saisie!AY20,Paramètres!$A$11:$A$16,0))/100,""),""),IFERROR(IF(OR(Saisie!AY20&lt;0,Saisie!AY20&gt;Paramètres!$C$7),"",Saisie!AY20/Paramètres!$C$7),"")))</f>
        <v/>
      </c>
      <c r="AX20" s="96" t="str">
        <f aca="false">IF(Saisie!AZ20="","",IF(Paramètres!$C$5="Lettres",IFERROR(IF(MATCH(Saisie!AZ20,Paramètres!$A$11:$A$16,0)&lt;=Paramètres!$C$6,INDEX(Paramètres!$E$11:$E$16,MATCH(Saisie!AZ20,Paramètres!$A$11:$A$16,0))/100,""),""),IFERROR(IF(OR(Saisie!AZ20&lt;0,Saisie!AZ20&gt;Paramètres!$C$7),"",Saisie!AZ20/Paramètres!$C$7),"")))</f>
        <v/>
      </c>
      <c r="AY20" s="96" t="str">
        <f aca="false">IF(Saisie!BA20="","",IF(Paramètres!$C$5="Lettres",IFERROR(IF(MATCH(Saisie!BA20,Paramètres!$A$11:$A$16,0)&lt;=Paramètres!$C$6,INDEX(Paramètres!$E$11:$E$16,MATCH(Saisie!BA20,Paramètres!$A$11:$A$16,0))/100,""),""),IFERROR(IF(OR(Saisie!BA20&lt;0,Saisie!BA20&gt;Paramètres!$C$7),"",Saisie!BA20/Paramètres!$C$7),"")))</f>
        <v/>
      </c>
      <c r="AZ20" s="4"/>
      <c r="BA20" s="96" t="str">
        <f aca="false">IF($A20="","",IFERROR(SUMPRODUCT(($B$4:$AY$4=BA$4)*N($B20:$AY20))/SUMPRODUCT(($B$4:$AY$4=BA$4)*($B20:$AY20&lt;&gt;"")),""))</f>
        <v/>
      </c>
      <c r="BB20" s="96" t="str">
        <f aca="false">IF($A20="","",IFERROR(SUMPRODUCT(($B$4:$AY$4=BB$4)*N($B20:$AY20))/SUMPRODUCT(($B$4:$AY$4=BB$4)*($B20:$AY20&lt;&gt;"")),""))</f>
        <v/>
      </c>
      <c r="BC20" s="96" t="str">
        <f aca="false">IF($A20="","",IFERROR(SUMPRODUCT(($B$4:$AY$4=BC$4)*N($B20:$AY20))/SUMPRODUCT(($B$4:$AY$4=BC$4)*($B20:$AY20&lt;&gt;"")),""))</f>
        <v/>
      </c>
      <c r="BD20" s="96" t="str">
        <f aca="false">IF($A20="","",IFERROR(SUMPRODUCT(($B$4:$AY$4=BD$4)*N($B20:$AY20))/SUMPRODUCT(($B$4:$AY$4=BD$4)*($B20:$AY20&lt;&gt;"")),""))</f>
        <v/>
      </c>
      <c r="BE20" s="96" t="str">
        <f aca="false">IF($A20="","",IFERROR(SUMPRODUCT(($B$4:$AY$4=BE$4)*N($B20:$AY20))/SUMPRODUCT(($B$4:$AY$4=BE$4)*($B20:$AY20&lt;&gt;"")),""))</f>
        <v/>
      </c>
      <c r="BF20" s="96" t="str">
        <f aca="false">IF($A20="","",IFERROR(SUMPRODUCT(($B$4:$AY$4=BF$4)*N($B20:$AY20))/SUMPRODUCT(($B$4:$AY$4=BF$4)*($B20:$AY20&lt;&gt;"")),""))</f>
        <v/>
      </c>
      <c r="BG20" s="96" t="str">
        <f aca="false">IF($A20="","",IFERROR(SUMPRODUCT(($B$4:$AY$4=BG$4)*N($B20:$AY20))/SUMPRODUCT(($B$4:$AY$4=BG$4)*($B20:$AY20&lt;&gt;"")),""))</f>
        <v/>
      </c>
      <c r="BH20" s="96" t="str">
        <f aca="false">IF($A20="","",IFERROR(SUMPRODUCT(($B$4:$AY$4=BH$4)*N($B20:$AY20))/SUMPRODUCT(($B$4:$AY$4=BH$4)*($B20:$AY20&lt;&gt;"")),""))</f>
        <v/>
      </c>
      <c r="BI20" s="96" t="str">
        <f aca="false">IF($A20="","",IFERROR(SUMPRODUCT(($B$4:$AY$4=BI$4)*N($B20:$AY20))/SUMPRODUCT(($B$4:$AY$4=BI$4)*($B20:$AY20&lt;&gt;"")),""))</f>
        <v/>
      </c>
      <c r="BJ20" s="96" t="str">
        <f aca="false">IF($A20="","",IFERROR(SUMPRODUCT(($B$4:$AY$4=BJ$4)*N($B20:$AY20))/SUMPRODUCT(($B$4:$AY$4=BJ$4)*($B20:$AY20&lt;&gt;"")),""))</f>
        <v/>
      </c>
    </row>
    <row r="21" customFormat="false" ht="15" hidden="false" customHeight="true" outlineLevel="0" collapsed="false">
      <c r="A21" s="4" t="str">
        <f aca="false">IF(Saisie!B21="","",Saisie!B21)</f>
        <v/>
      </c>
      <c r="B21" s="96" t="str">
        <f aca="false">IF(Saisie!D21="","",IF(Paramètres!$C$5="Lettres",IFERROR(IF(MATCH(Saisie!D21,Paramètres!$A$11:$A$16,0)&lt;=Paramètres!$C$6,INDEX(Paramètres!$E$11:$E$16,MATCH(Saisie!D21,Paramètres!$A$11:$A$16,0))/100,""),""),IFERROR(IF(OR(Saisie!D21&lt;0,Saisie!D21&gt;Paramètres!$C$7),"",Saisie!D21/Paramètres!$C$7),"")))</f>
        <v/>
      </c>
      <c r="C21" s="96" t="str">
        <f aca="false">IF(Saisie!E21="","",IF(Paramètres!$C$5="Lettres",IFERROR(IF(MATCH(Saisie!E21,Paramètres!$A$11:$A$16,0)&lt;=Paramètres!$C$6,INDEX(Paramètres!$E$11:$E$16,MATCH(Saisie!E21,Paramètres!$A$11:$A$16,0))/100,""),""),IFERROR(IF(OR(Saisie!E21&lt;0,Saisie!E21&gt;Paramètres!$C$7),"",Saisie!E21/Paramètres!$C$7),"")))</f>
        <v/>
      </c>
      <c r="D21" s="96" t="str">
        <f aca="false">IF(Saisie!F21="","",IF(Paramètres!$C$5="Lettres",IFERROR(IF(MATCH(Saisie!F21,Paramètres!$A$11:$A$16,0)&lt;=Paramètres!$C$6,INDEX(Paramètres!$E$11:$E$16,MATCH(Saisie!F21,Paramètres!$A$11:$A$16,0))/100,""),""),IFERROR(IF(OR(Saisie!F21&lt;0,Saisie!F21&gt;Paramètres!$C$7),"",Saisie!F21/Paramètres!$C$7),"")))</f>
        <v/>
      </c>
      <c r="E21" s="96" t="str">
        <f aca="false">IF(Saisie!G21="","",IF(Paramètres!$C$5="Lettres",IFERROR(IF(MATCH(Saisie!G21,Paramètres!$A$11:$A$16,0)&lt;=Paramètres!$C$6,INDEX(Paramètres!$E$11:$E$16,MATCH(Saisie!G21,Paramètres!$A$11:$A$16,0))/100,""),""),IFERROR(IF(OR(Saisie!G21&lt;0,Saisie!G21&gt;Paramètres!$C$7),"",Saisie!G21/Paramètres!$C$7),"")))</f>
        <v/>
      </c>
      <c r="F21" s="96" t="str">
        <f aca="false">IF(Saisie!H21="","",IF(Paramètres!$C$5="Lettres",IFERROR(IF(MATCH(Saisie!H21,Paramètres!$A$11:$A$16,0)&lt;=Paramètres!$C$6,INDEX(Paramètres!$E$11:$E$16,MATCH(Saisie!H21,Paramètres!$A$11:$A$16,0))/100,""),""),IFERROR(IF(OR(Saisie!H21&lt;0,Saisie!H21&gt;Paramètres!$C$7),"",Saisie!H21/Paramètres!$C$7),"")))</f>
        <v/>
      </c>
      <c r="G21" s="96" t="str">
        <f aca="false">IF(Saisie!I21="","",IF(Paramètres!$C$5="Lettres",IFERROR(IF(MATCH(Saisie!I21,Paramètres!$A$11:$A$16,0)&lt;=Paramètres!$C$6,INDEX(Paramètres!$E$11:$E$16,MATCH(Saisie!I21,Paramètres!$A$11:$A$16,0))/100,""),""),IFERROR(IF(OR(Saisie!I21&lt;0,Saisie!I21&gt;Paramètres!$C$7),"",Saisie!I21/Paramètres!$C$7),"")))</f>
        <v/>
      </c>
      <c r="H21" s="96" t="str">
        <f aca="false">IF(Saisie!J21="","",IF(Paramètres!$C$5="Lettres",IFERROR(IF(MATCH(Saisie!J21,Paramètres!$A$11:$A$16,0)&lt;=Paramètres!$C$6,INDEX(Paramètres!$E$11:$E$16,MATCH(Saisie!J21,Paramètres!$A$11:$A$16,0))/100,""),""),IFERROR(IF(OR(Saisie!J21&lt;0,Saisie!J21&gt;Paramètres!$C$7),"",Saisie!J21/Paramètres!$C$7),"")))</f>
        <v/>
      </c>
      <c r="I21" s="96" t="str">
        <f aca="false">IF(Saisie!K21="","",IF(Paramètres!$C$5="Lettres",IFERROR(IF(MATCH(Saisie!K21,Paramètres!$A$11:$A$16,0)&lt;=Paramètres!$C$6,INDEX(Paramètres!$E$11:$E$16,MATCH(Saisie!K21,Paramètres!$A$11:$A$16,0))/100,""),""),IFERROR(IF(OR(Saisie!K21&lt;0,Saisie!K21&gt;Paramètres!$C$7),"",Saisie!K21/Paramètres!$C$7),"")))</f>
        <v/>
      </c>
      <c r="J21" s="96" t="str">
        <f aca="false">IF(Saisie!L21="","",IF(Paramètres!$C$5="Lettres",IFERROR(IF(MATCH(Saisie!L21,Paramètres!$A$11:$A$16,0)&lt;=Paramètres!$C$6,INDEX(Paramètres!$E$11:$E$16,MATCH(Saisie!L21,Paramètres!$A$11:$A$16,0))/100,""),""),IFERROR(IF(OR(Saisie!L21&lt;0,Saisie!L21&gt;Paramètres!$C$7),"",Saisie!L21/Paramètres!$C$7),"")))</f>
        <v/>
      </c>
      <c r="K21" s="96" t="str">
        <f aca="false">IF(Saisie!M21="","",IF(Paramètres!$C$5="Lettres",IFERROR(IF(MATCH(Saisie!M21,Paramètres!$A$11:$A$16,0)&lt;=Paramètres!$C$6,INDEX(Paramètres!$E$11:$E$16,MATCH(Saisie!M21,Paramètres!$A$11:$A$16,0))/100,""),""),IFERROR(IF(OR(Saisie!M21&lt;0,Saisie!M21&gt;Paramètres!$C$7),"",Saisie!M21/Paramètres!$C$7),"")))</f>
        <v/>
      </c>
      <c r="L21" s="96" t="str">
        <f aca="false">IF(Saisie!N21="","",IF(Paramètres!$C$5="Lettres",IFERROR(IF(MATCH(Saisie!N21,Paramètres!$A$11:$A$16,0)&lt;=Paramètres!$C$6,INDEX(Paramètres!$E$11:$E$16,MATCH(Saisie!N21,Paramètres!$A$11:$A$16,0))/100,""),""),IFERROR(IF(OR(Saisie!N21&lt;0,Saisie!N21&gt;Paramètres!$C$7),"",Saisie!N21/Paramètres!$C$7),"")))</f>
        <v/>
      </c>
      <c r="M21" s="96" t="str">
        <f aca="false">IF(Saisie!O21="","",IF(Paramètres!$C$5="Lettres",IFERROR(IF(MATCH(Saisie!O21,Paramètres!$A$11:$A$16,0)&lt;=Paramètres!$C$6,INDEX(Paramètres!$E$11:$E$16,MATCH(Saisie!O21,Paramètres!$A$11:$A$16,0))/100,""),""),IFERROR(IF(OR(Saisie!O21&lt;0,Saisie!O21&gt;Paramètres!$C$7),"",Saisie!O21/Paramètres!$C$7),"")))</f>
        <v/>
      </c>
      <c r="N21" s="96" t="str">
        <f aca="false">IF(Saisie!P21="","",IF(Paramètres!$C$5="Lettres",IFERROR(IF(MATCH(Saisie!P21,Paramètres!$A$11:$A$16,0)&lt;=Paramètres!$C$6,INDEX(Paramètres!$E$11:$E$16,MATCH(Saisie!P21,Paramètres!$A$11:$A$16,0))/100,""),""),IFERROR(IF(OR(Saisie!P21&lt;0,Saisie!P21&gt;Paramètres!$C$7),"",Saisie!P21/Paramètres!$C$7),"")))</f>
        <v/>
      </c>
      <c r="O21" s="96" t="str">
        <f aca="false">IF(Saisie!Q21="","",IF(Paramètres!$C$5="Lettres",IFERROR(IF(MATCH(Saisie!Q21,Paramètres!$A$11:$A$16,0)&lt;=Paramètres!$C$6,INDEX(Paramètres!$E$11:$E$16,MATCH(Saisie!Q21,Paramètres!$A$11:$A$16,0))/100,""),""),IFERROR(IF(OR(Saisie!Q21&lt;0,Saisie!Q21&gt;Paramètres!$C$7),"",Saisie!Q21/Paramètres!$C$7),"")))</f>
        <v/>
      </c>
      <c r="P21" s="96" t="str">
        <f aca="false">IF(Saisie!R21="","",IF(Paramètres!$C$5="Lettres",IFERROR(IF(MATCH(Saisie!R21,Paramètres!$A$11:$A$16,0)&lt;=Paramètres!$C$6,INDEX(Paramètres!$E$11:$E$16,MATCH(Saisie!R21,Paramètres!$A$11:$A$16,0))/100,""),""),IFERROR(IF(OR(Saisie!R21&lt;0,Saisie!R21&gt;Paramètres!$C$7),"",Saisie!R21/Paramètres!$C$7),"")))</f>
        <v/>
      </c>
      <c r="Q21" s="96" t="str">
        <f aca="false">IF(Saisie!S21="","",IF(Paramètres!$C$5="Lettres",IFERROR(IF(MATCH(Saisie!S21,Paramètres!$A$11:$A$16,0)&lt;=Paramètres!$C$6,INDEX(Paramètres!$E$11:$E$16,MATCH(Saisie!S21,Paramètres!$A$11:$A$16,0))/100,""),""),IFERROR(IF(OR(Saisie!S21&lt;0,Saisie!S21&gt;Paramètres!$C$7),"",Saisie!S21/Paramètres!$C$7),"")))</f>
        <v/>
      </c>
      <c r="R21" s="96" t="str">
        <f aca="false">IF(Saisie!T21="","",IF(Paramètres!$C$5="Lettres",IFERROR(IF(MATCH(Saisie!T21,Paramètres!$A$11:$A$16,0)&lt;=Paramètres!$C$6,INDEX(Paramètres!$E$11:$E$16,MATCH(Saisie!T21,Paramètres!$A$11:$A$16,0))/100,""),""),IFERROR(IF(OR(Saisie!T21&lt;0,Saisie!T21&gt;Paramètres!$C$7),"",Saisie!T21/Paramètres!$C$7),"")))</f>
        <v/>
      </c>
      <c r="S21" s="96" t="str">
        <f aca="false">IF(Saisie!U21="","",IF(Paramètres!$C$5="Lettres",IFERROR(IF(MATCH(Saisie!U21,Paramètres!$A$11:$A$16,0)&lt;=Paramètres!$C$6,INDEX(Paramètres!$E$11:$E$16,MATCH(Saisie!U21,Paramètres!$A$11:$A$16,0))/100,""),""),IFERROR(IF(OR(Saisie!U21&lt;0,Saisie!U21&gt;Paramètres!$C$7),"",Saisie!U21/Paramètres!$C$7),"")))</f>
        <v/>
      </c>
      <c r="T21" s="96" t="str">
        <f aca="false">IF(Saisie!V21="","",IF(Paramètres!$C$5="Lettres",IFERROR(IF(MATCH(Saisie!V21,Paramètres!$A$11:$A$16,0)&lt;=Paramètres!$C$6,INDEX(Paramètres!$E$11:$E$16,MATCH(Saisie!V21,Paramètres!$A$11:$A$16,0))/100,""),""),IFERROR(IF(OR(Saisie!V21&lt;0,Saisie!V21&gt;Paramètres!$C$7),"",Saisie!V21/Paramètres!$C$7),"")))</f>
        <v/>
      </c>
      <c r="U21" s="96" t="str">
        <f aca="false">IF(Saisie!W21="","",IF(Paramètres!$C$5="Lettres",IFERROR(IF(MATCH(Saisie!W21,Paramètres!$A$11:$A$16,0)&lt;=Paramètres!$C$6,INDEX(Paramètres!$E$11:$E$16,MATCH(Saisie!W21,Paramètres!$A$11:$A$16,0))/100,""),""),IFERROR(IF(OR(Saisie!W21&lt;0,Saisie!W21&gt;Paramètres!$C$7),"",Saisie!W21/Paramètres!$C$7),"")))</f>
        <v/>
      </c>
      <c r="V21" s="96" t="str">
        <f aca="false">IF(Saisie!X21="","",IF(Paramètres!$C$5="Lettres",IFERROR(IF(MATCH(Saisie!X21,Paramètres!$A$11:$A$16,0)&lt;=Paramètres!$C$6,INDEX(Paramètres!$E$11:$E$16,MATCH(Saisie!X21,Paramètres!$A$11:$A$16,0))/100,""),""),IFERROR(IF(OR(Saisie!X21&lt;0,Saisie!X21&gt;Paramètres!$C$7),"",Saisie!X21/Paramètres!$C$7),"")))</f>
        <v/>
      </c>
      <c r="W21" s="96" t="str">
        <f aca="false">IF(Saisie!Y21="","",IF(Paramètres!$C$5="Lettres",IFERROR(IF(MATCH(Saisie!Y21,Paramètres!$A$11:$A$16,0)&lt;=Paramètres!$C$6,INDEX(Paramètres!$E$11:$E$16,MATCH(Saisie!Y21,Paramètres!$A$11:$A$16,0))/100,""),""),IFERROR(IF(OR(Saisie!Y21&lt;0,Saisie!Y21&gt;Paramètres!$C$7),"",Saisie!Y21/Paramètres!$C$7),"")))</f>
        <v/>
      </c>
      <c r="X21" s="96" t="str">
        <f aca="false">IF(Saisie!Z21="","",IF(Paramètres!$C$5="Lettres",IFERROR(IF(MATCH(Saisie!Z21,Paramètres!$A$11:$A$16,0)&lt;=Paramètres!$C$6,INDEX(Paramètres!$E$11:$E$16,MATCH(Saisie!Z21,Paramètres!$A$11:$A$16,0))/100,""),""),IFERROR(IF(OR(Saisie!Z21&lt;0,Saisie!Z21&gt;Paramètres!$C$7),"",Saisie!Z21/Paramètres!$C$7),"")))</f>
        <v/>
      </c>
      <c r="Y21" s="96" t="str">
        <f aca="false">IF(Saisie!AA21="","",IF(Paramètres!$C$5="Lettres",IFERROR(IF(MATCH(Saisie!AA21,Paramètres!$A$11:$A$16,0)&lt;=Paramètres!$C$6,INDEX(Paramètres!$E$11:$E$16,MATCH(Saisie!AA21,Paramètres!$A$11:$A$16,0))/100,""),""),IFERROR(IF(OR(Saisie!AA21&lt;0,Saisie!AA21&gt;Paramètres!$C$7),"",Saisie!AA21/Paramètres!$C$7),"")))</f>
        <v/>
      </c>
      <c r="Z21" s="96" t="str">
        <f aca="false">IF(Saisie!AB21="","",IF(Paramètres!$C$5="Lettres",IFERROR(IF(MATCH(Saisie!AB21,Paramètres!$A$11:$A$16,0)&lt;=Paramètres!$C$6,INDEX(Paramètres!$E$11:$E$16,MATCH(Saisie!AB21,Paramètres!$A$11:$A$16,0))/100,""),""),IFERROR(IF(OR(Saisie!AB21&lt;0,Saisie!AB21&gt;Paramètres!$C$7),"",Saisie!AB21/Paramètres!$C$7),"")))</f>
        <v/>
      </c>
      <c r="AA21" s="96" t="str">
        <f aca="false">IF(Saisie!AC21="","",IF(Paramètres!$C$5="Lettres",IFERROR(IF(MATCH(Saisie!AC21,Paramètres!$A$11:$A$16,0)&lt;=Paramètres!$C$6,INDEX(Paramètres!$E$11:$E$16,MATCH(Saisie!AC21,Paramètres!$A$11:$A$16,0))/100,""),""),IFERROR(IF(OR(Saisie!AC21&lt;0,Saisie!AC21&gt;Paramètres!$C$7),"",Saisie!AC21/Paramètres!$C$7),"")))</f>
        <v/>
      </c>
      <c r="AB21" s="96" t="str">
        <f aca="false">IF(Saisie!AD21="","",IF(Paramètres!$C$5="Lettres",IFERROR(IF(MATCH(Saisie!AD21,Paramètres!$A$11:$A$16,0)&lt;=Paramètres!$C$6,INDEX(Paramètres!$E$11:$E$16,MATCH(Saisie!AD21,Paramètres!$A$11:$A$16,0))/100,""),""),IFERROR(IF(OR(Saisie!AD21&lt;0,Saisie!AD21&gt;Paramètres!$C$7),"",Saisie!AD21/Paramètres!$C$7),"")))</f>
        <v/>
      </c>
      <c r="AC21" s="96" t="str">
        <f aca="false">IF(Saisie!AE21="","",IF(Paramètres!$C$5="Lettres",IFERROR(IF(MATCH(Saisie!AE21,Paramètres!$A$11:$A$16,0)&lt;=Paramètres!$C$6,INDEX(Paramètres!$E$11:$E$16,MATCH(Saisie!AE21,Paramètres!$A$11:$A$16,0))/100,""),""),IFERROR(IF(OR(Saisie!AE21&lt;0,Saisie!AE21&gt;Paramètres!$C$7),"",Saisie!AE21/Paramètres!$C$7),"")))</f>
        <v/>
      </c>
      <c r="AD21" s="96" t="str">
        <f aca="false">IF(Saisie!AF21="","",IF(Paramètres!$C$5="Lettres",IFERROR(IF(MATCH(Saisie!AF21,Paramètres!$A$11:$A$16,0)&lt;=Paramètres!$C$6,INDEX(Paramètres!$E$11:$E$16,MATCH(Saisie!AF21,Paramètres!$A$11:$A$16,0))/100,""),""),IFERROR(IF(OR(Saisie!AF21&lt;0,Saisie!AF21&gt;Paramètres!$C$7),"",Saisie!AF21/Paramètres!$C$7),"")))</f>
        <v/>
      </c>
      <c r="AE21" s="96" t="str">
        <f aca="false">IF(Saisie!AG21="","",IF(Paramètres!$C$5="Lettres",IFERROR(IF(MATCH(Saisie!AG21,Paramètres!$A$11:$A$16,0)&lt;=Paramètres!$C$6,INDEX(Paramètres!$E$11:$E$16,MATCH(Saisie!AG21,Paramètres!$A$11:$A$16,0))/100,""),""),IFERROR(IF(OR(Saisie!AG21&lt;0,Saisie!AG21&gt;Paramètres!$C$7),"",Saisie!AG21/Paramètres!$C$7),"")))</f>
        <v/>
      </c>
      <c r="AF21" s="96" t="str">
        <f aca="false">IF(Saisie!AH21="","",IF(Paramètres!$C$5="Lettres",IFERROR(IF(MATCH(Saisie!AH21,Paramètres!$A$11:$A$16,0)&lt;=Paramètres!$C$6,INDEX(Paramètres!$E$11:$E$16,MATCH(Saisie!AH21,Paramètres!$A$11:$A$16,0))/100,""),""),IFERROR(IF(OR(Saisie!AH21&lt;0,Saisie!AH21&gt;Paramètres!$C$7),"",Saisie!AH21/Paramètres!$C$7),"")))</f>
        <v/>
      </c>
      <c r="AG21" s="96" t="str">
        <f aca="false">IF(Saisie!AI21="","",IF(Paramètres!$C$5="Lettres",IFERROR(IF(MATCH(Saisie!AI21,Paramètres!$A$11:$A$16,0)&lt;=Paramètres!$C$6,INDEX(Paramètres!$E$11:$E$16,MATCH(Saisie!AI21,Paramètres!$A$11:$A$16,0))/100,""),""),IFERROR(IF(OR(Saisie!AI21&lt;0,Saisie!AI21&gt;Paramètres!$C$7),"",Saisie!AI21/Paramètres!$C$7),"")))</f>
        <v/>
      </c>
      <c r="AH21" s="96" t="str">
        <f aca="false">IF(Saisie!AJ21="","",IF(Paramètres!$C$5="Lettres",IFERROR(IF(MATCH(Saisie!AJ21,Paramètres!$A$11:$A$16,0)&lt;=Paramètres!$C$6,INDEX(Paramètres!$E$11:$E$16,MATCH(Saisie!AJ21,Paramètres!$A$11:$A$16,0))/100,""),""),IFERROR(IF(OR(Saisie!AJ21&lt;0,Saisie!AJ21&gt;Paramètres!$C$7),"",Saisie!AJ21/Paramètres!$C$7),"")))</f>
        <v/>
      </c>
      <c r="AI21" s="96" t="str">
        <f aca="false">IF(Saisie!AK21="","",IF(Paramètres!$C$5="Lettres",IFERROR(IF(MATCH(Saisie!AK21,Paramètres!$A$11:$A$16,0)&lt;=Paramètres!$C$6,INDEX(Paramètres!$E$11:$E$16,MATCH(Saisie!AK21,Paramètres!$A$11:$A$16,0))/100,""),""),IFERROR(IF(OR(Saisie!AK21&lt;0,Saisie!AK21&gt;Paramètres!$C$7),"",Saisie!AK21/Paramètres!$C$7),"")))</f>
        <v/>
      </c>
      <c r="AJ21" s="96" t="str">
        <f aca="false">IF(Saisie!AL21="","",IF(Paramètres!$C$5="Lettres",IFERROR(IF(MATCH(Saisie!AL21,Paramètres!$A$11:$A$16,0)&lt;=Paramètres!$C$6,INDEX(Paramètres!$E$11:$E$16,MATCH(Saisie!AL21,Paramètres!$A$11:$A$16,0))/100,""),""),IFERROR(IF(OR(Saisie!AL21&lt;0,Saisie!AL21&gt;Paramètres!$C$7),"",Saisie!AL21/Paramètres!$C$7),"")))</f>
        <v/>
      </c>
      <c r="AK21" s="96" t="str">
        <f aca="false">IF(Saisie!AM21="","",IF(Paramètres!$C$5="Lettres",IFERROR(IF(MATCH(Saisie!AM21,Paramètres!$A$11:$A$16,0)&lt;=Paramètres!$C$6,INDEX(Paramètres!$E$11:$E$16,MATCH(Saisie!AM21,Paramètres!$A$11:$A$16,0))/100,""),""),IFERROR(IF(OR(Saisie!AM21&lt;0,Saisie!AM21&gt;Paramètres!$C$7),"",Saisie!AM21/Paramètres!$C$7),"")))</f>
        <v/>
      </c>
      <c r="AL21" s="96" t="str">
        <f aca="false">IF(Saisie!AN21="","",IF(Paramètres!$C$5="Lettres",IFERROR(IF(MATCH(Saisie!AN21,Paramètres!$A$11:$A$16,0)&lt;=Paramètres!$C$6,INDEX(Paramètres!$E$11:$E$16,MATCH(Saisie!AN21,Paramètres!$A$11:$A$16,0))/100,""),""),IFERROR(IF(OR(Saisie!AN21&lt;0,Saisie!AN21&gt;Paramètres!$C$7),"",Saisie!AN21/Paramètres!$C$7),"")))</f>
        <v/>
      </c>
      <c r="AM21" s="96" t="str">
        <f aca="false">IF(Saisie!AO21="","",IF(Paramètres!$C$5="Lettres",IFERROR(IF(MATCH(Saisie!AO21,Paramètres!$A$11:$A$16,0)&lt;=Paramètres!$C$6,INDEX(Paramètres!$E$11:$E$16,MATCH(Saisie!AO21,Paramètres!$A$11:$A$16,0))/100,""),""),IFERROR(IF(OR(Saisie!AO21&lt;0,Saisie!AO21&gt;Paramètres!$C$7),"",Saisie!AO21/Paramètres!$C$7),"")))</f>
        <v/>
      </c>
      <c r="AN21" s="96" t="str">
        <f aca="false">IF(Saisie!AP21="","",IF(Paramètres!$C$5="Lettres",IFERROR(IF(MATCH(Saisie!AP21,Paramètres!$A$11:$A$16,0)&lt;=Paramètres!$C$6,INDEX(Paramètres!$E$11:$E$16,MATCH(Saisie!AP21,Paramètres!$A$11:$A$16,0))/100,""),""),IFERROR(IF(OR(Saisie!AP21&lt;0,Saisie!AP21&gt;Paramètres!$C$7),"",Saisie!AP21/Paramètres!$C$7),"")))</f>
        <v/>
      </c>
      <c r="AO21" s="96" t="str">
        <f aca="false">IF(Saisie!AQ21="","",IF(Paramètres!$C$5="Lettres",IFERROR(IF(MATCH(Saisie!AQ21,Paramètres!$A$11:$A$16,0)&lt;=Paramètres!$C$6,INDEX(Paramètres!$E$11:$E$16,MATCH(Saisie!AQ21,Paramètres!$A$11:$A$16,0))/100,""),""),IFERROR(IF(OR(Saisie!AQ21&lt;0,Saisie!AQ21&gt;Paramètres!$C$7),"",Saisie!AQ21/Paramètres!$C$7),"")))</f>
        <v/>
      </c>
      <c r="AP21" s="96" t="str">
        <f aca="false">IF(Saisie!AR21="","",IF(Paramètres!$C$5="Lettres",IFERROR(IF(MATCH(Saisie!AR21,Paramètres!$A$11:$A$16,0)&lt;=Paramètres!$C$6,INDEX(Paramètres!$E$11:$E$16,MATCH(Saisie!AR21,Paramètres!$A$11:$A$16,0))/100,""),""),IFERROR(IF(OR(Saisie!AR21&lt;0,Saisie!AR21&gt;Paramètres!$C$7),"",Saisie!AR21/Paramètres!$C$7),"")))</f>
        <v/>
      </c>
      <c r="AQ21" s="96" t="str">
        <f aca="false">IF(Saisie!AS21="","",IF(Paramètres!$C$5="Lettres",IFERROR(IF(MATCH(Saisie!AS21,Paramètres!$A$11:$A$16,0)&lt;=Paramètres!$C$6,INDEX(Paramètres!$E$11:$E$16,MATCH(Saisie!AS21,Paramètres!$A$11:$A$16,0))/100,""),""),IFERROR(IF(OR(Saisie!AS21&lt;0,Saisie!AS21&gt;Paramètres!$C$7),"",Saisie!AS21/Paramètres!$C$7),"")))</f>
        <v/>
      </c>
      <c r="AR21" s="96" t="str">
        <f aca="false">IF(Saisie!AT21="","",IF(Paramètres!$C$5="Lettres",IFERROR(IF(MATCH(Saisie!AT21,Paramètres!$A$11:$A$16,0)&lt;=Paramètres!$C$6,INDEX(Paramètres!$E$11:$E$16,MATCH(Saisie!AT21,Paramètres!$A$11:$A$16,0))/100,""),""),IFERROR(IF(OR(Saisie!AT21&lt;0,Saisie!AT21&gt;Paramètres!$C$7),"",Saisie!AT21/Paramètres!$C$7),"")))</f>
        <v/>
      </c>
      <c r="AS21" s="96" t="str">
        <f aca="false">IF(Saisie!AU21="","",IF(Paramètres!$C$5="Lettres",IFERROR(IF(MATCH(Saisie!AU21,Paramètres!$A$11:$A$16,0)&lt;=Paramètres!$C$6,INDEX(Paramètres!$E$11:$E$16,MATCH(Saisie!AU21,Paramètres!$A$11:$A$16,0))/100,""),""),IFERROR(IF(OR(Saisie!AU21&lt;0,Saisie!AU21&gt;Paramètres!$C$7),"",Saisie!AU21/Paramètres!$C$7),"")))</f>
        <v/>
      </c>
      <c r="AT21" s="96" t="str">
        <f aca="false">IF(Saisie!AV21="","",IF(Paramètres!$C$5="Lettres",IFERROR(IF(MATCH(Saisie!AV21,Paramètres!$A$11:$A$16,0)&lt;=Paramètres!$C$6,INDEX(Paramètres!$E$11:$E$16,MATCH(Saisie!AV21,Paramètres!$A$11:$A$16,0))/100,""),""),IFERROR(IF(OR(Saisie!AV21&lt;0,Saisie!AV21&gt;Paramètres!$C$7),"",Saisie!AV21/Paramètres!$C$7),"")))</f>
        <v/>
      </c>
      <c r="AU21" s="96" t="str">
        <f aca="false">IF(Saisie!AW21="","",IF(Paramètres!$C$5="Lettres",IFERROR(IF(MATCH(Saisie!AW21,Paramètres!$A$11:$A$16,0)&lt;=Paramètres!$C$6,INDEX(Paramètres!$E$11:$E$16,MATCH(Saisie!AW21,Paramètres!$A$11:$A$16,0))/100,""),""),IFERROR(IF(OR(Saisie!AW21&lt;0,Saisie!AW21&gt;Paramètres!$C$7),"",Saisie!AW21/Paramètres!$C$7),"")))</f>
        <v/>
      </c>
      <c r="AV21" s="96" t="str">
        <f aca="false">IF(Saisie!AX21="","",IF(Paramètres!$C$5="Lettres",IFERROR(IF(MATCH(Saisie!AX21,Paramètres!$A$11:$A$16,0)&lt;=Paramètres!$C$6,INDEX(Paramètres!$E$11:$E$16,MATCH(Saisie!AX21,Paramètres!$A$11:$A$16,0))/100,""),""),IFERROR(IF(OR(Saisie!AX21&lt;0,Saisie!AX21&gt;Paramètres!$C$7),"",Saisie!AX21/Paramètres!$C$7),"")))</f>
        <v/>
      </c>
      <c r="AW21" s="96" t="str">
        <f aca="false">IF(Saisie!AY21="","",IF(Paramètres!$C$5="Lettres",IFERROR(IF(MATCH(Saisie!AY21,Paramètres!$A$11:$A$16,0)&lt;=Paramètres!$C$6,INDEX(Paramètres!$E$11:$E$16,MATCH(Saisie!AY21,Paramètres!$A$11:$A$16,0))/100,""),""),IFERROR(IF(OR(Saisie!AY21&lt;0,Saisie!AY21&gt;Paramètres!$C$7),"",Saisie!AY21/Paramètres!$C$7),"")))</f>
        <v/>
      </c>
      <c r="AX21" s="96" t="str">
        <f aca="false">IF(Saisie!AZ21="","",IF(Paramètres!$C$5="Lettres",IFERROR(IF(MATCH(Saisie!AZ21,Paramètres!$A$11:$A$16,0)&lt;=Paramètres!$C$6,INDEX(Paramètres!$E$11:$E$16,MATCH(Saisie!AZ21,Paramètres!$A$11:$A$16,0))/100,""),""),IFERROR(IF(OR(Saisie!AZ21&lt;0,Saisie!AZ21&gt;Paramètres!$C$7),"",Saisie!AZ21/Paramètres!$C$7),"")))</f>
        <v/>
      </c>
      <c r="AY21" s="96" t="str">
        <f aca="false">IF(Saisie!BA21="","",IF(Paramètres!$C$5="Lettres",IFERROR(IF(MATCH(Saisie!BA21,Paramètres!$A$11:$A$16,0)&lt;=Paramètres!$C$6,INDEX(Paramètres!$E$11:$E$16,MATCH(Saisie!BA21,Paramètres!$A$11:$A$16,0))/100,""),""),IFERROR(IF(OR(Saisie!BA21&lt;0,Saisie!BA21&gt;Paramètres!$C$7),"",Saisie!BA21/Paramètres!$C$7),"")))</f>
        <v/>
      </c>
      <c r="AZ21" s="4"/>
      <c r="BA21" s="96" t="str">
        <f aca="false">IF($A21="","",IFERROR(SUMPRODUCT(($B$4:$AY$4=BA$4)*N($B21:$AY21))/SUMPRODUCT(($B$4:$AY$4=BA$4)*($B21:$AY21&lt;&gt;"")),""))</f>
        <v/>
      </c>
      <c r="BB21" s="96" t="str">
        <f aca="false">IF($A21="","",IFERROR(SUMPRODUCT(($B$4:$AY$4=BB$4)*N($B21:$AY21))/SUMPRODUCT(($B$4:$AY$4=BB$4)*($B21:$AY21&lt;&gt;"")),""))</f>
        <v/>
      </c>
      <c r="BC21" s="96" t="str">
        <f aca="false">IF($A21="","",IFERROR(SUMPRODUCT(($B$4:$AY$4=BC$4)*N($B21:$AY21))/SUMPRODUCT(($B$4:$AY$4=BC$4)*($B21:$AY21&lt;&gt;"")),""))</f>
        <v/>
      </c>
      <c r="BD21" s="96" t="str">
        <f aca="false">IF($A21="","",IFERROR(SUMPRODUCT(($B$4:$AY$4=BD$4)*N($B21:$AY21))/SUMPRODUCT(($B$4:$AY$4=BD$4)*($B21:$AY21&lt;&gt;"")),""))</f>
        <v/>
      </c>
      <c r="BE21" s="96" t="str">
        <f aca="false">IF($A21="","",IFERROR(SUMPRODUCT(($B$4:$AY$4=BE$4)*N($B21:$AY21))/SUMPRODUCT(($B$4:$AY$4=BE$4)*($B21:$AY21&lt;&gt;"")),""))</f>
        <v/>
      </c>
      <c r="BF21" s="96" t="str">
        <f aca="false">IF($A21="","",IFERROR(SUMPRODUCT(($B$4:$AY$4=BF$4)*N($B21:$AY21))/SUMPRODUCT(($B$4:$AY$4=BF$4)*($B21:$AY21&lt;&gt;"")),""))</f>
        <v/>
      </c>
      <c r="BG21" s="96" t="str">
        <f aca="false">IF($A21="","",IFERROR(SUMPRODUCT(($B$4:$AY$4=BG$4)*N($B21:$AY21))/SUMPRODUCT(($B$4:$AY$4=BG$4)*($B21:$AY21&lt;&gt;"")),""))</f>
        <v/>
      </c>
      <c r="BH21" s="96" t="str">
        <f aca="false">IF($A21="","",IFERROR(SUMPRODUCT(($B$4:$AY$4=BH$4)*N($B21:$AY21))/SUMPRODUCT(($B$4:$AY$4=BH$4)*($B21:$AY21&lt;&gt;"")),""))</f>
        <v/>
      </c>
      <c r="BI21" s="96" t="str">
        <f aca="false">IF($A21="","",IFERROR(SUMPRODUCT(($B$4:$AY$4=BI$4)*N($B21:$AY21))/SUMPRODUCT(($B$4:$AY$4=BI$4)*($B21:$AY21&lt;&gt;"")),""))</f>
        <v/>
      </c>
      <c r="BJ21" s="96" t="str">
        <f aca="false">IF($A21="","",IFERROR(SUMPRODUCT(($B$4:$AY$4=BJ$4)*N($B21:$AY21))/SUMPRODUCT(($B$4:$AY$4=BJ$4)*($B21:$AY21&lt;&gt;"")),""))</f>
        <v/>
      </c>
    </row>
    <row r="22" customFormat="false" ht="15" hidden="false" customHeight="true" outlineLevel="0" collapsed="false">
      <c r="A22" s="4" t="str">
        <f aca="false">IF(Saisie!B22="","",Saisie!B22)</f>
        <v/>
      </c>
      <c r="B22" s="96" t="str">
        <f aca="false">IF(Saisie!D22="","",IF(Paramètres!$C$5="Lettres",IFERROR(IF(MATCH(Saisie!D22,Paramètres!$A$11:$A$16,0)&lt;=Paramètres!$C$6,INDEX(Paramètres!$E$11:$E$16,MATCH(Saisie!D22,Paramètres!$A$11:$A$16,0))/100,""),""),IFERROR(IF(OR(Saisie!D22&lt;0,Saisie!D22&gt;Paramètres!$C$7),"",Saisie!D22/Paramètres!$C$7),"")))</f>
        <v/>
      </c>
      <c r="C22" s="96" t="str">
        <f aca="false">IF(Saisie!E22="","",IF(Paramètres!$C$5="Lettres",IFERROR(IF(MATCH(Saisie!E22,Paramètres!$A$11:$A$16,0)&lt;=Paramètres!$C$6,INDEX(Paramètres!$E$11:$E$16,MATCH(Saisie!E22,Paramètres!$A$11:$A$16,0))/100,""),""),IFERROR(IF(OR(Saisie!E22&lt;0,Saisie!E22&gt;Paramètres!$C$7),"",Saisie!E22/Paramètres!$C$7),"")))</f>
        <v/>
      </c>
      <c r="D22" s="96" t="str">
        <f aca="false">IF(Saisie!F22="","",IF(Paramètres!$C$5="Lettres",IFERROR(IF(MATCH(Saisie!F22,Paramètres!$A$11:$A$16,0)&lt;=Paramètres!$C$6,INDEX(Paramètres!$E$11:$E$16,MATCH(Saisie!F22,Paramètres!$A$11:$A$16,0))/100,""),""),IFERROR(IF(OR(Saisie!F22&lt;0,Saisie!F22&gt;Paramètres!$C$7),"",Saisie!F22/Paramètres!$C$7),"")))</f>
        <v/>
      </c>
      <c r="E22" s="96" t="str">
        <f aca="false">IF(Saisie!G22="","",IF(Paramètres!$C$5="Lettres",IFERROR(IF(MATCH(Saisie!G22,Paramètres!$A$11:$A$16,0)&lt;=Paramètres!$C$6,INDEX(Paramètres!$E$11:$E$16,MATCH(Saisie!G22,Paramètres!$A$11:$A$16,0))/100,""),""),IFERROR(IF(OR(Saisie!G22&lt;0,Saisie!G22&gt;Paramètres!$C$7),"",Saisie!G22/Paramètres!$C$7),"")))</f>
        <v/>
      </c>
      <c r="F22" s="96" t="str">
        <f aca="false">IF(Saisie!H22="","",IF(Paramètres!$C$5="Lettres",IFERROR(IF(MATCH(Saisie!H22,Paramètres!$A$11:$A$16,0)&lt;=Paramètres!$C$6,INDEX(Paramètres!$E$11:$E$16,MATCH(Saisie!H22,Paramètres!$A$11:$A$16,0))/100,""),""),IFERROR(IF(OR(Saisie!H22&lt;0,Saisie!H22&gt;Paramètres!$C$7),"",Saisie!H22/Paramètres!$C$7),"")))</f>
        <v/>
      </c>
      <c r="G22" s="96" t="str">
        <f aca="false">IF(Saisie!I22="","",IF(Paramètres!$C$5="Lettres",IFERROR(IF(MATCH(Saisie!I22,Paramètres!$A$11:$A$16,0)&lt;=Paramètres!$C$6,INDEX(Paramètres!$E$11:$E$16,MATCH(Saisie!I22,Paramètres!$A$11:$A$16,0))/100,""),""),IFERROR(IF(OR(Saisie!I22&lt;0,Saisie!I22&gt;Paramètres!$C$7),"",Saisie!I22/Paramètres!$C$7),"")))</f>
        <v/>
      </c>
      <c r="H22" s="96" t="str">
        <f aca="false">IF(Saisie!J22="","",IF(Paramètres!$C$5="Lettres",IFERROR(IF(MATCH(Saisie!J22,Paramètres!$A$11:$A$16,0)&lt;=Paramètres!$C$6,INDEX(Paramètres!$E$11:$E$16,MATCH(Saisie!J22,Paramètres!$A$11:$A$16,0))/100,""),""),IFERROR(IF(OR(Saisie!J22&lt;0,Saisie!J22&gt;Paramètres!$C$7),"",Saisie!J22/Paramètres!$C$7),"")))</f>
        <v/>
      </c>
      <c r="I22" s="96" t="str">
        <f aca="false">IF(Saisie!K22="","",IF(Paramètres!$C$5="Lettres",IFERROR(IF(MATCH(Saisie!K22,Paramètres!$A$11:$A$16,0)&lt;=Paramètres!$C$6,INDEX(Paramètres!$E$11:$E$16,MATCH(Saisie!K22,Paramètres!$A$11:$A$16,0))/100,""),""),IFERROR(IF(OR(Saisie!K22&lt;0,Saisie!K22&gt;Paramètres!$C$7),"",Saisie!K22/Paramètres!$C$7),"")))</f>
        <v/>
      </c>
      <c r="J22" s="96" t="str">
        <f aca="false">IF(Saisie!L22="","",IF(Paramètres!$C$5="Lettres",IFERROR(IF(MATCH(Saisie!L22,Paramètres!$A$11:$A$16,0)&lt;=Paramètres!$C$6,INDEX(Paramètres!$E$11:$E$16,MATCH(Saisie!L22,Paramètres!$A$11:$A$16,0))/100,""),""),IFERROR(IF(OR(Saisie!L22&lt;0,Saisie!L22&gt;Paramètres!$C$7),"",Saisie!L22/Paramètres!$C$7),"")))</f>
        <v/>
      </c>
      <c r="K22" s="96" t="str">
        <f aca="false">IF(Saisie!M22="","",IF(Paramètres!$C$5="Lettres",IFERROR(IF(MATCH(Saisie!M22,Paramètres!$A$11:$A$16,0)&lt;=Paramètres!$C$6,INDEX(Paramètres!$E$11:$E$16,MATCH(Saisie!M22,Paramètres!$A$11:$A$16,0))/100,""),""),IFERROR(IF(OR(Saisie!M22&lt;0,Saisie!M22&gt;Paramètres!$C$7),"",Saisie!M22/Paramètres!$C$7),"")))</f>
        <v/>
      </c>
      <c r="L22" s="96" t="str">
        <f aca="false">IF(Saisie!N22="","",IF(Paramètres!$C$5="Lettres",IFERROR(IF(MATCH(Saisie!N22,Paramètres!$A$11:$A$16,0)&lt;=Paramètres!$C$6,INDEX(Paramètres!$E$11:$E$16,MATCH(Saisie!N22,Paramètres!$A$11:$A$16,0))/100,""),""),IFERROR(IF(OR(Saisie!N22&lt;0,Saisie!N22&gt;Paramètres!$C$7),"",Saisie!N22/Paramètres!$C$7),"")))</f>
        <v/>
      </c>
      <c r="M22" s="96" t="str">
        <f aca="false">IF(Saisie!O22="","",IF(Paramètres!$C$5="Lettres",IFERROR(IF(MATCH(Saisie!O22,Paramètres!$A$11:$A$16,0)&lt;=Paramètres!$C$6,INDEX(Paramètres!$E$11:$E$16,MATCH(Saisie!O22,Paramètres!$A$11:$A$16,0))/100,""),""),IFERROR(IF(OR(Saisie!O22&lt;0,Saisie!O22&gt;Paramètres!$C$7),"",Saisie!O22/Paramètres!$C$7),"")))</f>
        <v/>
      </c>
      <c r="N22" s="96" t="str">
        <f aca="false">IF(Saisie!P22="","",IF(Paramètres!$C$5="Lettres",IFERROR(IF(MATCH(Saisie!P22,Paramètres!$A$11:$A$16,0)&lt;=Paramètres!$C$6,INDEX(Paramètres!$E$11:$E$16,MATCH(Saisie!P22,Paramètres!$A$11:$A$16,0))/100,""),""),IFERROR(IF(OR(Saisie!P22&lt;0,Saisie!P22&gt;Paramètres!$C$7),"",Saisie!P22/Paramètres!$C$7),"")))</f>
        <v/>
      </c>
      <c r="O22" s="96" t="str">
        <f aca="false">IF(Saisie!Q22="","",IF(Paramètres!$C$5="Lettres",IFERROR(IF(MATCH(Saisie!Q22,Paramètres!$A$11:$A$16,0)&lt;=Paramètres!$C$6,INDEX(Paramètres!$E$11:$E$16,MATCH(Saisie!Q22,Paramètres!$A$11:$A$16,0))/100,""),""),IFERROR(IF(OR(Saisie!Q22&lt;0,Saisie!Q22&gt;Paramètres!$C$7),"",Saisie!Q22/Paramètres!$C$7),"")))</f>
        <v/>
      </c>
      <c r="P22" s="96" t="str">
        <f aca="false">IF(Saisie!R22="","",IF(Paramètres!$C$5="Lettres",IFERROR(IF(MATCH(Saisie!R22,Paramètres!$A$11:$A$16,0)&lt;=Paramètres!$C$6,INDEX(Paramètres!$E$11:$E$16,MATCH(Saisie!R22,Paramètres!$A$11:$A$16,0))/100,""),""),IFERROR(IF(OR(Saisie!R22&lt;0,Saisie!R22&gt;Paramètres!$C$7),"",Saisie!R22/Paramètres!$C$7),"")))</f>
        <v/>
      </c>
      <c r="Q22" s="96" t="str">
        <f aca="false">IF(Saisie!S22="","",IF(Paramètres!$C$5="Lettres",IFERROR(IF(MATCH(Saisie!S22,Paramètres!$A$11:$A$16,0)&lt;=Paramètres!$C$6,INDEX(Paramètres!$E$11:$E$16,MATCH(Saisie!S22,Paramètres!$A$11:$A$16,0))/100,""),""),IFERROR(IF(OR(Saisie!S22&lt;0,Saisie!S22&gt;Paramètres!$C$7),"",Saisie!S22/Paramètres!$C$7),"")))</f>
        <v/>
      </c>
      <c r="R22" s="96" t="str">
        <f aca="false">IF(Saisie!T22="","",IF(Paramètres!$C$5="Lettres",IFERROR(IF(MATCH(Saisie!T22,Paramètres!$A$11:$A$16,0)&lt;=Paramètres!$C$6,INDEX(Paramètres!$E$11:$E$16,MATCH(Saisie!T22,Paramètres!$A$11:$A$16,0))/100,""),""),IFERROR(IF(OR(Saisie!T22&lt;0,Saisie!T22&gt;Paramètres!$C$7),"",Saisie!T22/Paramètres!$C$7),"")))</f>
        <v/>
      </c>
      <c r="S22" s="96" t="str">
        <f aca="false">IF(Saisie!U22="","",IF(Paramètres!$C$5="Lettres",IFERROR(IF(MATCH(Saisie!U22,Paramètres!$A$11:$A$16,0)&lt;=Paramètres!$C$6,INDEX(Paramètres!$E$11:$E$16,MATCH(Saisie!U22,Paramètres!$A$11:$A$16,0))/100,""),""),IFERROR(IF(OR(Saisie!U22&lt;0,Saisie!U22&gt;Paramètres!$C$7),"",Saisie!U22/Paramètres!$C$7),"")))</f>
        <v/>
      </c>
      <c r="T22" s="96" t="str">
        <f aca="false">IF(Saisie!V22="","",IF(Paramètres!$C$5="Lettres",IFERROR(IF(MATCH(Saisie!V22,Paramètres!$A$11:$A$16,0)&lt;=Paramètres!$C$6,INDEX(Paramètres!$E$11:$E$16,MATCH(Saisie!V22,Paramètres!$A$11:$A$16,0))/100,""),""),IFERROR(IF(OR(Saisie!V22&lt;0,Saisie!V22&gt;Paramètres!$C$7),"",Saisie!V22/Paramètres!$C$7),"")))</f>
        <v/>
      </c>
      <c r="U22" s="96" t="str">
        <f aca="false">IF(Saisie!W22="","",IF(Paramètres!$C$5="Lettres",IFERROR(IF(MATCH(Saisie!W22,Paramètres!$A$11:$A$16,0)&lt;=Paramètres!$C$6,INDEX(Paramètres!$E$11:$E$16,MATCH(Saisie!W22,Paramètres!$A$11:$A$16,0))/100,""),""),IFERROR(IF(OR(Saisie!W22&lt;0,Saisie!W22&gt;Paramètres!$C$7),"",Saisie!W22/Paramètres!$C$7),"")))</f>
        <v/>
      </c>
      <c r="V22" s="96" t="str">
        <f aca="false">IF(Saisie!X22="","",IF(Paramètres!$C$5="Lettres",IFERROR(IF(MATCH(Saisie!X22,Paramètres!$A$11:$A$16,0)&lt;=Paramètres!$C$6,INDEX(Paramètres!$E$11:$E$16,MATCH(Saisie!X22,Paramètres!$A$11:$A$16,0))/100,""),""),IFERROR(IF(OR(Saisie!X22&lt;0,Saisie!X22&gt;Paramètres!$C$7),"",Saisie!X22/Paramètres!$C$7),"")))</f>
        <v/>
      </c>
      <c r="W22" s="96" t="str">
        <f aca="false">IF(Saisie!Y22="","",IF(Paramètres!$C$5="Lettres",IFERROR(IF(MATCH(Saisie!Y22,Paramètres!$A$11:$A$16,0)&lt;=Paramètres!$C$6,INDEX(Paramètres!$E$11:$E$16,MATCH(Saisie!Y22,Paramètres!$A$11:$A$16,0))/100,""),""),IFERROR(IF(OR(Saisie!Y22&lt;0,Saisie!Y22&gt;Paramètres!$C$7),"",Saisie!Y22/Paramètres!$C$7),"")))</f>
        <v/>
      </c>
      <c r="X22" s="96" t="str">
        <f aca="false">IF(Saisie!Z22="","",IF(Paramètres!$C$5="Lettres",IFERROR(IF(MATCH(Saisie!Z22,Paramètres!$A$11:$A$16,0)&lt;=Paramètres!$C$6,INDEX(Paramètres!$E$11:$E$16,MATCH(Saisie!Z22,Paramètres!$A$11:$A$16,0))/100,""),""),IFERROR(IF(OR(Saisie!Z22&lt;0,Saisie!Z22&gt;Paramètres!$C$7),"",Saisie!Z22/Paramètres!$C$7),"")))</f>
        <v/>
      </c>
      <c r="Y22" s="96" t="str">
        <f aca="false">IF(Saisie!AA22="","",IF(Paramètres!$C$5="Lettres",IFERROR(IF(MATCH(Saisie!AA22,Paramètres!$A$11:$A$16,0)&lt;=Paramètres!$C$6,INDEX(Paramètres!$E$11:$E$16,MATCH(Saisie!AA22,Paramètres!$A$11:$A$16,0))/100,""),""),IFERROR(IF(OR(Saisie!AA22&lt;0,Saisie!AA22&gt;Paramètres!$C$7),"",Saisie!AA22/Paramètres!$C$7),"")))</f>
        <v/>
      </c>
      <c r="Z22" s="96" t="str">
        <f aca="false">IF(Saisie!AB22="","",IF(Paramètres!$C$5="Lettres",IFERROR(IF(MATCH(Saisie!AB22,Paramètres!$A$11:$A$16,0)&lt;=Paramètres!$C$6,INDEX(Paramètres!$E$11:$E$16,MATCH(Saisie!AB22,Paramètres!$A$11:$A$16,0))/100,""),""),IFERROR(IF(OR(Saisie!AB22&lt;0,Saisie!AB22&gt;Paramètres!$C$7),"",Saisie!AB22/Paramètres!$C$7),"")))</f>
        <v/>
      </c>
      <c r="AA22" s="96" t="str">
        <f aca="false">IF(Saisie!AC22="","",IF(Paramètres!$C$5="Lettres",IFERROR(IF(MATCH(Saisie!AC22,Paramètres!$A$11:$A$16,0)&lt;=Paramètres!$C$6,INDEX(Paramètres!$E$11:$E$16,MATCH(Saisie!AC22,Paramètres!$A$11:$A$16,0))/100,""),""),IFERROR(IF(OR(Saisie!AC22&lt;0,Saisie!AC22&gt;Paramètres!$C$7),"",Saisie!AC22/Paramètres!$C$7),"")))</f>
        <v/>
      </c>
      <c r="AB22" s="96" t="str">
        <f aca="false">IF(Saisie!AD22="","",IF(Paramètres!$C$5="Lettres",IFERROR(IF(MATCH(Saisie!AD22,Paramètres!$A$11:$A$16,0)&lt;=Paramètres!$C$6,INDEX(Paramètres!$E$11:$E$16,MATCH(Saisie!AD22,Paramètres!$A$11:$A$16,0))/100,""),""),IFERROR(IF(OR(Saisie!AD22&lt;0,Saisie!AD22&gt;Paramètres!$C$7),"",Saisie!AD22/Paramètres!$C$7),"")))</f>
        <v/>
      </c>
      <c r="AC22" s="96" t="str">
        <f aca="false">IF(Saisie!AE22="","",IF(Paramètres!$C$5="Lettres",IFERROR(IF(MATCH(Saisie!AE22,Paramètres!$A$11:$A$16,0)&lt;=Paramètres!$C$6,INDEX(Paramètres!$E$11:$E$16,MATCH(Saisie!AE22,Paramètres!$A$11:$A$16,0))/100,""),""),IFERROR(IF(OR(Saisie!AE22&lt;0,Saisie!AE22&gt;Paramètres!$C$7),"",Saisie!AE22/Paramètres!$C$7),"")))</f>
        <v/>
      </c>
      <c r="AD22" s="96" t="str">
        <f aca="false">IF(Saisie!AF22="","",IF(Paramètres!$C$5="Lettres",IFERROR(IF(MATCH(Saisie!AF22,Paramètres!$A$11:$A$16,0)&lt;=Paramètres!$C$6,INDEX(Paramètres!$E$11:$E$16,MATCH(Saisie!AF22,Paramètres!$A$11:$A$16,0))/100,""),""),IFERROR(IF(OR(Saisie!AF22&lt;0,Saisie!AF22&gt;Paramètres!$C$7),"",Saisie!AF22/Paramètres!$C$7),"")))</f>
        <v/>
      </c>
      <c r="AE22" s="96" t="str">
        <f aca="false">IF(Saisie!AG22="","",IF(Paramètres!$C$5="Lettres",IFERROR(IF(MATCH(Saisie!AG22,Paramètres!$A$11:$A$16,0)&lt;=Paramètres!$C$6,INDEX(Paramètres!$E$11:$E$16,MATCH(Saisie!AG22,Paramètres!$A$11:$A$16,0))/100,""),""),IFERROR(IF(OR(Saisie!AG22&lt;0,Saisie!AG22&gt;Paramètres!$C$7),"",Saisie!AG22/Paramètres!$C$7),"")))</f>
        <v/>
      </c>
      <c r="AF22" s="96" t="str">
        <f aca="false">IF(Saisie!AH22="","",IF(Paramètres!$C$5="Lettres",IFERROR(IF(MATCH(Saisie!AH22,Paramètres!$A$11:$A$16,0)&lt;=Paramètres!$C$6,INDEX(Paramètres!$E$11:$E$16,MATCH(Saisie!AH22,Paramètres!$A$11:$A$16,0))/100,""),""),IFERROR(IF(OR(Saisie!AH22&lt;0,Saisie!AH22&gt;Paramètres!$C$7),"",Saisie!AH22/Paramètres!$C$7),"")))</f>
        <v/>
      </c>
      <c r="AG22" s="96" t="str">
        <f aca="false">IF(Saisie!AI22="","",IF(Paramètres!$C$5="Lettres",IFERROR(IF(MATCH(Saisie!AI22,Paramètres!$A$11:$A$16,0)&lt;=Paramètres!$C$6,INDEX(Paramètres!$E$11:$E$16,MATCH(Saisie!AI22,Paramètres!$A$11:$A$16,0))/100,""),""),IFERROR(IF(OR(Saisie!AI22&lt;0,Saisie!AI22&gt;Paramètres!$C$7),"",Saisie!AI22/Paramètres!$C$7),"")))</f>
        <v/>
      </c>
      <c r="AH22" s="96" t="str">
        <f aca="false">IF(Saisie!AJ22="","",IF(Paramètres!$C$5="Lettres",IFERROR(IF(MATCH(Saisie!AJ22,Paramètres!$A$11:$A$16,0)&lt;=Paramètres!$C$6,INDEX(Paramètres!$E$11:$E$16,MATCH(Saisie!AJ22,Paramètres!$A$11:$A$16,0))/100,""),""),IFERROR(IF(OR(Saisie!AJ22&lt;0,Saisie!AJ22&gt;Paramètres!$C$7),"",Saisie!AJ22/Paramètres!$C$7),"")))</f>
        <v/>
      </c>
      <c r="AI22" s="96" t="str">
        <f aca="false">IF(Saisie!AK22="","",IF(Paramètres!$C$5="Lettres",IFERROR(IF(MATCH(Saisie!AK22,Paramètres!$A$11:$A$16,0)&lt;=Paramètres!$C$6,INDEX(Paramètres!$E$11:$E$16,MATCH(Saisie!AK22,Paramètres!$A$11:$A$16,0))/100,""),""),IFERROR(IF(OR(Saisie!AK22&lt;0,Saisie!AK22&gt;Paramètres!$C$7),"",Saisie!AK22/Paramètres!$C$7),"")))</f>
        <v/>
      </c>
      <c r="AJ22" s="96" t="str">
        <f aca="false">IF(Saisie!AL22="","",IF(Paramètres!$C$5="Lettres",IFERROR(IF(MATCH(Saisie!AL22,Paramètres!$A$11:$A$16,0)&lt;=Paramètres!$C$6,INDEX(Paramètres!$E$11:$E$16,MATCH(Saisie!AL22,Paramètres!$A$11:$A$16,0))/100,""),""),IFERROR(IF(OR(Saisie!AL22&lt;0,Saisie!AL22&gt;Paramètres!$C$7),"",Saisie!AL22/Paramètres!$C$7),"")))</f>
        <v/>
      </c>
      <c r="AK22" s="96" t="str">
        <f aca="false">IF(Saisie!AM22="","",IF(Paramètres!$C$5="Lettres",IFERROR(IF(MATCH(Saisie!AM22,Paramètres!$A$11:$A$16,0)&lt;=Paramètres!$C$6,INDEX(Paramètres!$E$11:$E$16,MATCH(Saisie!AM22,Paramètres!$A$11:$A$16,0))/100,""),""),IFERROR(IF(OR(Saisie!AM22&lt;0,Saisie!AM22&gt;Paramètres!$C$7),"",Saisie!AM22/Paramètres!$C$7),"")))</f>
        <v/>
      </c>
      <c r="AL22" s="96" t="str">
        <f aca="false">IF(Saisie!AN22="","",IF(Paramètres!$C$5="Lettres",IFERROR(IF(MATCH(Saisie!AN22,Paramètres!$A$11:$A$16,0)&lt;=Paramètres!$C$6,INDEX(Paramètres!$E$11:$E$16,MATCH(Saisie!AN22,Paramètres!$A$11:$A$16,0))/100,""),""),IFERROR(IF(OR(Saisie!AN22&lt;0,Saisie!AN22&gt;Paramètres!$C$7),"",Saisie!AN22/Paramètres!$C$7),"")))</f>
        <v/>
      </c>
      <c r="AM22" s="96" t="str">
        <f aca="false">IF(Saisie!AO22="","",IF(Paramètres!$C$5="Lettres",IFERROR(IF(MATCH(Saisie!AO22,Paramètres!$A$11:$A$16,0)&lt;=Paramètres!$C$6,INDEX(Paramètres!$E$11:$E$16,MATCH(Saisie!AO22,Paramètres!$A$11:$A$16,0))/100,""),""),IFERROR(IF(OR(Saisie!AO22&lt;0,Saisie!AO22&gt;Paramètres!$C$7),"",Saisie!AO22/Paramètres!$C$7),"")))</f>
        <v/>
      </c>
      <c r="AN22" s="96" t="str">
        <f aca="false">IF(Saisie!AP22="","",IF(Paramètres!$C$5="Lettres",IFERROR(IF(MATCH(Saisie!AP22,Paramètres!$A$11:$A$16,0)&lt;=Paramètres!$C$6,INDEX(Paramètres!$E$11:$E$16,MATCH(Saisie!AP22,Paramètres!$A$11:$A$16,0))/100,""),""),IFERROR(IF(OR(Saisie!AP22&lt;0,Saisie!AP22&gt;Paramètres!$C$7),"",Saisie!AP22/Paramètres!$C$7),"")))</f>
        <v/>
      </c>
      <c r="AO22" s="96" t="str">
        <f aca="false">IF(Saisie!AQ22="","",IF(Paramètres!$C$5="Lettres",IFERROR(IF(MATCH(Saisie!AQ22,Paramètres!$A$11:$A$16,0)&lt;=Paramètres!$C$6,INDEX(Paramètres!$E$11:$E$16,MATCH(Saisie!AQ22,Paramètres!$A$11:$A$16,0))/100,""),""),IFERROR(IF(OR(Saisie!AQ22&lt;0,Saisie!AQ22&gt;Paramètres!$C$7),"",Saisie!AQ22/Paramètres!$C$7),"")))</f>
        <v/>
      </c>
      <c r="AP22" s="96" t="str">
        <f aca="false">IF(Saisie!AR22="","",IF(Paramètres!$C$5="Lettres",IFERROR(IF(MATCH(Saisie!AR22,Paramètres!$A$11:$A$16,0)&lt;=Paramètres!$C$6,INDEX(Paramètres!$E$11:$E$16,MATCH(Saisie!AR22,Paramètres!$A$11:$A$16,0))/100,""),""),IFERROR(IF(OR(Saisie!AR22&lt;0,Saisie!AR22&gt;Paramètres!$C$7),"",Saisie!AR22/Paramètres!$C$7),"")))</f>
        <v/>
      </c>
      <c r="AQ22" s="96" t="str">
        <f aca="false">IF(Saisie!AS22="","",IF(Paramètres!$C$5="Lettres",IFERROR(IF(MATCH(Saisie!AS22,Paramètres!$A$11:$A$16,0)&lt;=Paramètres!$C$6,INDEX(Paramètres!$E$11:$E$16,MATCH(Saisie!AS22,Paramètres!$A$11:$A$16,0))/100,""),""),IFERROR(IF(OR(Saisie!AS22&lt;0,Saisie!AS22&gt;Paramètres!$C$7),"",Saisie!AS22/Paramètres!$C$7),"")))</f>
        <v/>
      </c>
      <c r="AR22" s="96" t="str">
        <f aca="false">IF(Saisie!AT22="","",IF(Paramètres!$C$5="Lettres",IFERROR(IF(MATCH(Saisie!AT22,Paramètres!$A$11:$A$16,0)&lt;=Paramètres!$C$6,INDEX(Paramètres!$E$11:$E$16,MATCH(Saisie!AT22,Paramètres!$A$11:$A$16,0))/100,""),""),IFERROR(IF(OR(Saisie!AT22&lt;0,Saisie!AT22&gt;Paramètres!$C$7),"",Saisie!AT22/Paramètres!$C$7),"")))</f>
        <v/>
      </c>
      <c r="AS22" s="96" t="str">
        <f aca="false">IF(Saisie!AU22="","",IF(Paramètres!$C$5="Lettres",IFERROR(IF(MATCH(Saisie!AU22,Paramètres!$A$11:$A$16,0)&lt;=Paramètres!$C$6,INDEX(Paramètres!$E$11:$E$16,MATCH(Saisie!AU22,Paramètres!$A$11:$A$16,0))/100,""),""),IFERROR(IF(OR(Saisie!AU22&lt;0,Saisie!AU22&gt;Paramètres!$C$7),"",Saisie!AU22/Paramètres!$C$7),"")))</f>
        <v/>
      </c>
      <c r="AT22" s="96" t="str">
        <f aca="false">IF(Saisie!AV22="","",IF(Paramètres!$C$5="Lettres",IFERROR(IF(MATCH(Saisie!AV22,Paramètres!$A$11:$A$16,0)&lt;=Paramètres!$C$6,INDEX(Paramètres!$E$11:$E$16,MATCH(Saisie!AV22,Paramètres!$A$11:$A$16,0))/100,""),""),IFERROR(IF(OR(Saisie!AV22&lt;0,Saisie!AV22&gt;Paramètres!$C$7),"",Saisie!AV22/Paramètres!$C$7),"")))</f>
        <v/>
      </c>
      <c r="AU22" s="96" t="str">
        <f aca="false">IF(Saisie!AW22="","",IF(Paramètres!$C$5="Lettres",IFERROR(IF(MATCH(Saisie!AW22,Paramètres!$A$11:$A$16,0)&lt;=Paramètres!$C$6,INDEX(Paramètres!$E$11:$E$16,MATCH(Saisie!AW22,Paramètres!$A$11:$A$16,0))/100,""),""),IFERROR(IF(OR(Saisie!AW22&lt;0,Saisie!AW22&gt;Paramètres!$C$7),"",Saisie!AW22/Paramètres!$C$7),"")))</f>
        <v/>
      </c>
      <c r="AV22" s="96" t="str">
        <f aca="false">IF(Saisie!AX22="","",IF(Paramètres!$C$5="Lettres",IFERROR(IF(MATCH(Saisie!AX22,Paramètres!$A$11:$A$16,0)&lt;=Paramètres!$C$6,INDEX(Paramètres!$E$11:$E$16,MATCH(Saisie!AX22,Paramètres!$A$11:$A$16,0))/100,""),""),IFERROR(IF(OR(Saisie!AX22&lt;0,Saisie!AX22&gt;Paramètres!$C$7),"",Saisie!AX22/Paramètres!$C$7),"")))</f>
        <v/>
      </c>
      <c r="AW22" s="96" t="str">
        <f aca="false">IF(Saisie!AY22="","",IF(Paramètres!$C$5="Lettres",IFERROR(IF(MATCH(Saisie!AY22,Paramètres!$A$11:$A$16,0)&lt;=Paramètres!$C$6,INDEX(Paramètres!$E$11:$E$16,MATCH(Saisie!AY22,Paramètres!$A$11:$A$16,0))/100,""),""),IFERROR(IF(OR(Saisie!AY22&lt;0,Saisie!AY22&gt;Paramètres!$C$7),"",Saisie!AY22/Paramètres!$C$7),"")))</f>
        <v/>
      </c>
      <c r="AX22" s="96" t="str">
        <f aca="false">IF(Saisie!AZ22="","",IF(Paramètres!$C$5="Lettres",IFERROR(IF(MATCH(Saisie!AZ22,Paramètres!$A$11:$A$16,0)&lt;=Paramètres!$C$6,INDEX(Paramètres!$E$11:$E$16,MATCH(Saisie!AZ22,Paramètres!$A$11:$A$16,0))/100,""),""),IFERROR(IF(OR(Saisie!AZ22&lt;0,Saisie!AZ22&gt;Paramètres!$C$7),"",Saisie!AZ22/Paramètres!$C$7),"")))</f>
        <v/>
      </c>
      <c r="AY22" s="96" t="str">
        <f aca="false">IF(Saisie!BA22="","",IF(Paramètres!$C$5="Lettres",IFERROR(IF(MATCH(Saisie!BA22,Paramètres!$A$11:$A$16,0)&lt;=Paramètres!$C$6,INDEX(Paramètres!$E$11:$E$16,MATCH(Saisie!BA22,Paramètres!$A$11:$A$16,0))/100,""),""),IFERROR(IF(OR(Saisie!BA22&lt;0,Saisie!BA22&gt;Paramètres!$C$7),"",Saisie!BA22/Paramètres!$C$7),"")))</f>
        <v/>
      </c>
      <c r="AZ22" s="4"/>
      <c r="BA22" s="96" t="str">
        <f aca="false">IF($A22="","",IFERROR(SUMPRODUCT(($B$4:$AY$4=BA$4)*N($B22:$AY22))/SUMPRODUCT(($B$4:$AY$4=BA$4)*($B22:$AY22&lt;&gt;"")),""))</f>
        <v/>
      </c>
      <c r="BB22" s="96" t="str">
        <f aca="false">IF($A22="","",IFERROR(SUMPRODUCT(($B$4:$AY$4=BB$4)*N($B22:$AY22))/SUMPRODUCT(($B$4:$AY$4=BB$4)*($B22:$AY22&lt;&gt;"")),""))</f>
        <v/>
      </c>
      <c r="BC22" s="96" t="str">
        <f aca="false">IF($A22="","",IFERROR(SUMPRODUCT(($B$4:$AY$4=BC$4)*N($B22:$AY22))/SUMPRODUCT(($B$4:$AY$4=BC$4)*($B22:$AY22&lt;&gt;"")),""))</f>
        <v/>
      </c>
      <c r="BD22" s="96" t="str">
        <f aca="false">IF($A22="","",IFERROR(SUMPRODUCT(($B$4:$AY$4=BD$4)*N($B22:$AY22))/SUMPRODUCT(($B$4:$AY$4=BD$4)*($B22:$AY22&lt;&gt;"")),""))</f>
        <v/>
      </c>
      <c r="BE22" s="96" t="str">
        <f aca="false">IF($A22="","",IFERROR(SUMPRODUCT(($B$4:$AY$4=BE$4)*N($B22:$AY22))/SUMPRODUCT(($B$4:$AY$4=BE$4)*($B22:$AY22&lt;&gt;"")),""))</f>
        <v/>
      </c>
      <c r="BF22" s="96" t="str">
        <f aca="false">IF($A22="","",IFERROR(SUMPRODUCT(($B$4:$AY$4=BF$4)*N($B22:$AY22))/SUMPRODUCT(($B$4:$AY$4=BF$4)*($B22:$AY22&lt;&gt;"")),""))</f>
        <v/>
      </c>
      <c r="BG22" s="96" t="str">
        <f aca="false">IF($A22="","",IFERROR(SUMPRODUCT(($B$4:$AY$4=BG$4)*N($B22:$AY22))/SUMPRODUCT(($B$4:$AY$4=BG$4)*($B22:$AY22&lt;&gt;"")),""))</f>
        <v/>
      </c>
      <c r="BH22" s="96" t="str">
        <f aca="false">IF($A22="","",IFERROR(SUMPRODUCT(($B$4:$AY$4=BH$4)*N($B22:$AY22))/SUMPRODUCT(($B$4:$AY$4=BH$4)*($B22:$AY22&lt;&gt;"")),""))</f>
        <v/>
      </c>
      <c r="BI22" s="96" t="str">
        <f aca="false">IF($A22="","",IFERROR(SUMPRODUCT(($B$4:$AY$4=BI$4)*N($B22:$AY22))/SUMPRODUCT(($B$4:$AY$4=BI$4)*($B22:$AY22&lt;&gt;"")),""))</f>
        <v/>
      </c>
      <c r="BJ22" s="96" t="str">
        <f aca="false">IF($A22="","",IFERROR(SUMPRODUCT(($B$4:$AY$4=BJ$4)*N($B22:$AY22))/SUMPRODUCT(($B$4:$AY$4=BJ$4)*($B22:$AY22&lt;&gt;"")),""))</f>
        <v/>
      </c>
    </row>
    <row r="23" customFormat="false" ht="15" hidden="false" customHeight="true" outlineLevel="0" collapsed="false">
      <c r="A23" s="4" t="str">
        <f aca="false">IF(Saisie!B23="","",Saisie!B23)</f>
        <v/>
      </c>
      <c r="B23" s="96" t="str">
        <f aca="false">IF(Saisie!D23="","",IF(Paramètres!$C$5="Lettres",IFERROR(IF(MATCH(Saisie!D23,Paramètres!$A$11:$A$16,0)&lt;=Paramètres!$C$6,INDEX(Paramètres!$E$11:$E$16,MATCH(Saisie!D23,Paramètres!$A$11:$A$16,0))/100,""),""),IFERROR(IF(OR(Saisie!D23&lt;0,Saisie!D23&gt;Paramètres!$C$7),"",Saisie!D23/Paramètres!$C$7),"")))</f>
        <v/>
      </c>
      <c r="C23" s="96" t="str">
        <f aca="false">IF(Saisie!E23="","",IF(Paramètres!$C$5="Lettres",IFERROR(IF(MATCH(Saisie!E23,Paramètres!$A$11:$A$16,0)&lt;=Paramètres!$C$6,INDEX(Paramètres!$E$11:$E$16,MATCH(Saisie!E23,Paramètres!$A$11:$A$16,0))/100,""),""),IFERROR(IF(OR(Saisie!E23&lt;0,Saisie!E23&gt;Paramètres!$C$7),"",Saisie!E23/Paramètres!$C$7),"")))</f>
        <v/>
      </c>
      <c r="D23" s="96" t="str">
        <f aca="false">IF(Saisie!F23="","",IF(Paramètres!$C$5="Lettres",IFERROR(IF(MATCH(Saisie!F23,Paramètres!$A$11:$A$16,0)&lt;=Paramètres!$C$6,INDEX(Paramètres!$E$11:$E$16,MATCH(Saisie!F23,Paramètres!$A$11:$A$16,0))/100,""),""),IFERROR(IF(OR(Saisie!F23&lt;0,Saisie!F23&gt;Paramètres!$C$7),"",Saisie!F23/Paramètres!$C$7),"")))</f>
        <v/>
      </c>
      <c r="E23" s="96" t="str">
        <f aca="false">IF(Saisie!G23="","",IF(Paramètres!$C$5="Lettres",IFERROR(IF(MATCH(Saisie!G23,Paramètres!$A$11:$A$16,0)&lt;=Paramètres!$C$6,INDEX(Paramètres!$E$11:$E$16,MATCH(Saisie!G23,Paramètres!$A$11:$A$16,0))/100,""),""),IFERROR(IF(OR(Saisie!G23&lt;0,Saisie!G23&gt;Paramètres!$C$7),"",Saisie!G23/Paramètres!$C$7),"")))</f>
        <v/>
      </c>
      <c r="F23" s="96" t="str">
        <f aca="false">IF(Saisie!H23="","",IF(Paramètres!$C$5="Lettres",IFERROR(IF(MATCH(Saisie!H23,Paramètres!$A$11:$A$16,0)&lt;=Paramètres!$C$6,INDEX(Paramètres!$E$11:$E$16,MATCH(Saisie!H23,Paramètres!$A$11:$A$16,0))/100,""),""),IFERROR(IF(OR(Saisie!H23&lt;0,Saisie!H23&gt;Paramètres!$C$7),"",Saisie!H23/Paramètres!$C$7),"")))</f>
        <v/>
      </c>
      <c r="G23" s="96" t="str">
        <f aca="false">IF(Saisie!I23="","",IF(Paramètres!$C$5="Lettres",IFERROR(IF(MATCH(Saisie!I23,Paramètres!$A$11:$A$16,0)&lt;=Paramètres!$C$6,INDEX(Paramètres!$E$11:$E$16,MATCH(Saisie!I23,Paramètres!$A$11:$A$16,0))/100,""),""),IFERROR(IF(OR(Saisie!I23&lt;0,Saisie!I23&gt;Paramètres!$C$7),"",Saisie!I23/Paramètres!$C$7),"")))</f>
        <v/>
      </c>
      <c r="H23" s="96" t="str">
        <f aca="false">IF(Saisie!J23="","",IF(Paramètres!$C$5="Lettres",IFERROR(IF(MATCH(Saisie!J23,Paramètres!$A$11:$A$16,0)&lt;=Paramètres!$C$6,INDEX(Paramètres!$E$11:$E$16,MATCH(Saisie!J23,Paramètres!$A$11:$A$16,0))/100,""),""),IFERROR(IF(OR(Saisie!J23&lt;0,Saisie!J23&gt;Paramètres!$C$7),"",Saisie!J23/Paramètres!$C$7),"")))</f>
        <v/>
      </c>
      <c r="I23" s="96" t="str">
        <f aca="false">IF(Saisie!K23="","",IF(Paramètres!$C$5="Lettres",IFERROR(IF(MATCH(Saisie!K23,Paramètres!$A$11:$A$16,0)&lt;=Paramètres!$C$6,INDEX(Paramètres!$E$11:$E$16,MATCH(Saisie!K23,Paramètres!$A$11:$A$16,0))/100,""),""),IFERROR(IF(OR(Saisie!K23&lt;0,Saisie!K23&gt;Paramètres!$C$7),"",Saisie!K23/Paramètres!$C$7),"")))</f>
        <v/>
      </c>
      <c r="J23" s="96" t="str">
        <f aca="false">IF(Saisie!L23="","",IF(Paramètres!$C$5="Lettres",IFERROR(IF(MATCH(Saisie!L23,Paramètres!$A$11:$A$16,0)&lt;=Paramètres!$C$6,INDEX(Paramètres!$E$11:$E$16,MATCH(Saisie!L23,Paramètres!$A$11:$A$16,0))/100,""),""),IFERROR(IF(OR(Saisie!L23&lt;0,Saisie!L23&gt;Paramètres!$C$7),"",Saisie!L23/Paramètres!$C$7),"")))</f>
        <v/>
      </c>
      <c r="K23" s="96" t="str">
        <f aca="false">IF(Saisie!M23="","",IF(Paramètres!$C$5="Lettres",IFERROR(IF(MATCH(Saisie!M23,Paramètres!$A$11:$A$16,0)&lt;=Paramètres!$C$6,INDEX(Paramètres!$E$11:$E$16,MATCH(Saisie!M23,Paramètres!$A$11:$A$16,0))/100,""),""),IFERROR(IF(OR(Saisie!M23&lt;0,Saisie!M23&gt;Paramètres!$C$7),"",Saisie!M23/Paramètres!$C$7),"")))</f>
        <v/>
      </c>
      <c r="L23" s="96" t="str">
        <f aca="false">IF(Saisie!N23="","",IF(Paramètres!$C$5="Lettres",IFERROR(IF(MATCH(Saisie!N23,Paramètres!$A$11:$A$16,0)&lt;=Paramètres!$C$6,INDEX(Paramètres!$E$11:$E$16,MATCH(Saisie!N23,Paramètres!$A$11:$A$16,0))/100,""),""),IFERROR(IF(OR(Saisie!N23&lt;0,Saisie!N23&gt;Paramètres!$C$7),"",Saisie!N23/Paramètres!$C$7),"")))</f>
        <v/>
      </c>
      <c r="M23" s="96" t="str">
        <f aca="false">IF(Saisie!O23="","",IF(Paramètres!$C$5="Lettres",IFERROR(IF(MATCH(Saisie!O23,Paramètres!$A$11:$A$16,0)&lt;=Paramètres!$C$6,INDEX(Paramètres!$E$11:$E$16,MATCH(Saisie!O23,Paramètres!$A$11:$A$16,0))/100,""),""),IFERROR(IF(OR(Saisie!O23&lt;0,Saisie!O23&gt;Paramètres!$C$7),"",Saisie!O23/Paramètres!$C$7),"")))</f>
        <v/>
      </c>
      <c r="N23" s="96" t="str">
        <f aca="false">IF(Saisie!P23="","",IF(Paramètres!$C$5="Lettres",IFERROR(IF(MATCH(Saisie!P23,Paramètres!$A$11:$A$16,0)&lt;=Paramètres!$C$6,INDEX(Paramètres!$E$11:$E$16,MATCH(Saisie!P23,Paramètres!$A$11:$A$16,0))/100,""),""),IFERROR(IF(OR(Saisie!P23&lt;0,Saisie!P23&gt;Paramètres!$C$7),"",Saisie!P23/Paramètres!$C$7),"")))</f>
        <v/>
      </c>
      <c r="O23" s="96" t="str">
        <f aca="false">IF(Saisie!Q23="","",IF(Paramètres!$C$5="Lettres",IFERROR(IF(MATCH(Saisie!Q23,Paramètres!$A$11:$A$16,0)&lt;=Paramètres!$C$6,INDEX(Paramètres!$E$11:$E$16,MATCH(Saisie!Q23,Paramètres!$A$11:$A$16,0))/100,""),""),IFERROR(IF(OR(Saisie!Q23&lt;0,Saisie!Q23&gt;Paramètres!$C$7),"",Saisie!Q23/Paramètres!$C$7),"")))</f>
        <v/>
      </c>
      <c r="P23" s="96" t="str">
        <f aca="false">IF(Saisie!R23="","",IF(Paramètres!$C$5="Lettres",IFERROR(IF(MATCH(Saisie!R23,Paramètres!$A$11:$A$16,0)&lt;=Paramètres!$C$6,INDEX(Paramètres!$E$11:$E$16,MATCH(Saisie!R23,Paramètres!$A$11:$A$16,0))/100,""),""),IFERROR(IF(OR(Saisie!R23&lt;0,Saisie!R23&gt;Paramètres!$C$7),"",Saisie!R23/Paramètres!$C$7),"")))</f>
        <v/>
      </c>
      <c r="Q23" s="96" t="str">
        <f aca="false">IF(Saisie!S23="","",IF(Paramètres!$C$5="Lettres",IFERROR(IF(MATCH(Saisie!S23,Paramètres!$A$11:$A$16,0)&lt;=Paramètres!$C$6,INDEX(Paramètres!$E$11:$E$16,MATCH(Saisie!S23,Paramètres!$A$11:$A$16,0))/100,""),""),IFERROR(IF(OR(Saisie!S23&lt;0,Saisie!S23&gt;Paramètres!$C$7),"",Saisie!S23/Paramètres!$C$7),"")))</f>
        <v/>
      </c>
      <c r="R23" s="96" t="str">
        <f aca="false">IF(Saisie!T23="","",IF(Paramètres!$C$5="Lettres",IFERROR(IF(MATCH(Saisie!T23,Paramètres!$A$11:$A$16,0)&lt;=Paramètres!$C$6,INDEX(Paramètres!$E$11:$E$16,MATCH(Saisie!T23,Paramètres!$A$11:$A$16,0))/100,""),""),IFERROR(IF(OR(Saisie!T23&lt;0,Saisie!T23&gt;Paramètres!$C$7),"",Saisie!T23/Paramètres!$C$7),"")))</f>
        <v/>
      </c>
      <c r="S23" s="96" t="str">
        <f aca="false">IF(Saisie!U23="","",IF(Paramètres!$C$5="Lettres",IFERROR(IF(MATCH(Saisie!U23,Paramètres!$A$11:$A$16,0)&lt;=Paramètres!$C$6,INDEX(Paramètres!$E$11:$E$16,MATCH(Saisie!U23,Paramètres!$A$11:$A$16,0))/100,""),""),IFERROR(IF(OR(Saisie!U23&lt;0,Saisie!U23&gt;Paramètres!$C$7),"",Saisie!U23/Paramètres!$C$7),"")))</f>
        <v/>
      </c>
      <c r="T23" s="96" t="str">
        <f aca="false">IF(Saisie!V23="","",IF(Paramètres!$C$5="Lettres",IFERROR(IF(MATCH(Saisie!V23,Paramètres!$A$11:$A$16,0)&lt;=Paramètres!$C$6,INDEX(Paramètres!$E$11:$E$16,MATCH(Saisie!V23,Paramètres!$A$11:$A$16,0))/100,""),""),IFERROR(IF(OR(Saisie!V23&lt;0,Saisie!V23&gt;Paramètres!$C$7),"",Saisie!V23/Paramètres!$C$7),"")))</f>
        <v/>
      </c>
      <c r="U23" s="96" t="str">
        <f aca="false">IF(Saisie!W23="","",IF(Paramètres!$C$5="Lettres",IFERROR(IF(MATCH(Saisie!W23,Paramètres!$A$11:$A$16,0)&lt;=Paramètres!$C$6,INDEX(Paramètres!$E$11:$E$16,MATCH(Saisie!W23,Paramètres!$A$11:$A$16,0))/100,""),""),IFERROR(IF(OR(Saisie!W23&lt;0,Saisie!W23&gt;Paramètres!$C$7),"",Saisie!W23/Paramètres!$C$7),"")))</f>
        <v/>
      </c>
      <c r="V23" s="96" t="str">
        <f aca="false">IF(Saisie!X23="","",IF(Paramètres!$C$5="Lettres",IFERROR(IF(MATCH(Saisie!X23,Paramètres!$A$11:$A$16,0)&lt;=Paramètres!$C$6,INDEX(Paramètres!$E$11:$E$16,MATCH(Saisie!X23,Paramètres!$A$11:$A$16,0))/100,""),""),IFERROR(IF(OR(Saisie!X23&lt;0,Saisie!X23&gt;Paramètres!$C$7),"",Saisie!X23/Paramètres!$C$7),"")))</f>
        <v/>
      </c>
      <c r="W23" s="96" t="str">
        <f aca="false">IF(Saisie!Y23="","",IF(Paramètres!$C$5="Lettres",IFERROR(IF(MATCH(Saisie!Y23,Paramètres!$A$11:$A$16,0)&lt;=Paramètres!$C$6,INDEX(Paramètres!$E$11:$E$16,MATCH(Saisie!Y23,Paramètres!$A$11:$A$16,0))/100,""),""),IFERROR(IF(OR(Saisie!Y23&lt;0,Saisie!Y23&gt;Paramètres!$C$7),"",Saisie!Y23/Paramètres!$C$7),"")))</f>
        <v/>
      </c>
      <c r="X23" s="96" t="str">
        <f aca="false">IF(Saisie!Z23="","",IF(Paramètres!$C$5="Lettres",IFERROR(IF(MATCH(Saisie!Z23,Paramètres!$A$11:$A$16,0)&lt;=Paramètres!$C$6,INDEX(Paramètres!$E$11:$E$16,MATCH(Saisie!Z23,Paramètres!$A$11:$A$16,0))/100,""),""),IFERROR(IF(OR(Saisie!Z23&lt;0,Saisie!Z23&gt;Paramètres!$C$7),"",Saisie!Z23/Paramètres!$C$7),"")))</f>
        <v/>
      </c>
      <c r="Y23" s="96" t="str">
        <f aca="false">IF(Saisie!AA23="","",IF(Paramètres!$C$5="Lettres",IFERROR(IF(MATCH(Saisie!AA23,Paramètres!$A$11:$A$16,0)&lt;=Paramètres!$C$6,INDEX(Paramètres!$E$11:$E$16,MATCH(Saisie!AA23,Paramètres!$A$11:$A$16,0))/100,""),""),IFERROR(IF(OR(Saisie!AA23&lt;0,Saisie!AA23&gt;Paramètres!$C$7),"",Saisie!AA23/Paramètres!$C$7),"")))</f>
        <v/>
      </c>
      <c r="Z23" s="96" t="str">
        <f aca="false">IF(Saisie!AB23="","",IF(Paramètres!$C$5="Lettres",IFERROR(IF(MATCH(Saisie!AB23,Paramètres!$A$11:$A$16,0)&lt;=Paramètres!$C$6,INDEX(Paramètres!$E$11:$E$16,MATCH(Saisie!AB23,Paramètres!$A$11:$A$16,0))/100,""),""),IFERROR(IF(OR(Saisie!AB23&lt;0,Saisie!AB23&gt;Paramètres!$C$7),"",Saisie!AB23/Paramètres!$C$7),"")))</f>
        <v/>
      </c>
      <c r="AA23" s="96" t="str">
        <f aca="false">IF(Saisie!AC23="","",IF(Paramètres!$C$5="Lettres",IFERROR(IF(MATCH(Saisie!AC23,Paramètres!$A$11:$A$16,0)&lt;=Paramètres!$C$6,INDEX(Paramètres!$E$11:$E$16,MATCH(Saisie!AC23,Paramètres!$A$11:$A$16,0))/100,""),""),IFERROR(IF(OR(Saisie!AC23&lt;0,Saisie!AC23&gt;Paramètres!$C$7),"",Saisie!AC23/Paramètres!$C$7),"")))</f>
        <v/>
      </c>
      <c r="AB23" s="96" t="str">
        <f aca="false">IF(Saisie!AD23="","",IF(Paramètres!$C$5="Lettres",IFERROR(IF(MATCH(Saisie!AD23,Paramètres!$A$11:$A$16,0)&lt;=Paramètres!$C$6,INDEX(Paramètres!$E$11:$E$16,MATCH(Saisie!AD23,Paramètres!$A$11:$A$16,0))/100,""),""),IFERROR(IF(OR(Saisie!AD23&lt;0,Saisie!AD23&gt;Paramètres!$C$7),"",Saisie!AD23/Paramètres!$C$7),"")))</f>
        <v/>
      </c>
      <c r="AC23" s="96" t="str">
        <f aca="false">IF(Saisie!AE23="","",IF(Paramètres!$C$5="Lettres",IFERROR(IF(MATCH(Saisie!AE23,Paramètres!$A$11:$A$16,0)&lt;=Paramètres!$C$6,INDEX(Paramètres!$E$11:$E$16,MATCH(Saisie!AE23,Paramètres!$A$11:$A$16,0))/100,""),""),IFERROR(IF(OR(Saisie!AE23&lt;0,Saisie!AE23&gt;Paramètres!$C$7),"",Saisie!AE23/Paramètres!$C$7),"")))</f>
        <v/>
      </c>
      <c r="AD23" s="96" t="str">
        <f aca="false">IF(Saisie!AF23="","",IF(Paramètres!$C$5="Lettres",IFERROR(IF(MATCH(Saisie!AF23,Paramètres!$A$11:$A$16,0)&lt;=Paramètres!$C$6,INDEX(Paramètres!$E$11:$E$16,MATCH(Saisie!AF23,Paramètres!$A$11:$A$16,0))/100,""),""),IFERROR(IF(OR(Saisie!AF23&lt;0,Saisie!AF23&gt;Paramètres!$C$7),"",Saisie!AF23/Paramètres!$C$7),"")))</f>
        <v/>
      </c>
      <c r="AE23" s="96" t="str">
        <f aca="false">IF(Saisie!AG23="","",IF(Paramètres!$C$5="Lettres",IFERROR(IF(MATCH(Saisie!AG23,Paramètres!$A$11:$A$16,0)&lt;=Paramètres!$C$6,INDEX(Paramètres!$E$11:$E$16,MATCH(Saisie!AG23,Paramètres!$A$11:$A$16,0))/100,""),""),IFERROR(IF(OR(Saisie!AG23&lt;0,Saisie!AG23&gt;Paramètres!$C$7),"",Saisie!AG23/Paramètres!$C$7),"")))</f>
        <v/>
      </c>
      <c r="AF23" s="96" t="str">
        <f aca="false">IF(Saisie!AH23="","",IF(Paramètres!$C$5="Lettres",IFERROR(IF(MATCH(Saisie!AH23,Paramètres!$A$11:$A$16,0)&lt;=Paramètres!$C$6,INDEX(Paramètres!$E$11:$E$16,MATCH(Saisie!AH23,Paramètres!$A$11:$A$16,0))/100,""),""),IFERROR(IF(OR(Saisie!AH23&lt;0,Saisie!AH23&gt;Paramètres!$C$7),"",Saisie!AH23/Paramètres!$C$7),"")))</f>
        <v/>
      </c>
      <c r="AG23" s="96" t="str">
        <f aca="false">IF(Saisie!AI23="","",IF(Paramètres!$C$5="Lettres",IFERROR(IF(MATCH(Saisie!AI23,Paramètres!$A$11:$A$16,0)&lt;=Paramètres!$C$6,INDEX(Paramètres!$E$11:$E$16,MATCH(Saisie!AI23,Paramètres!$A$11:$A$16,0))/100,""),""),IFERROR(IF(OR(Saisie!AI23&lt;0,Saisie!AI23&gt;Paramètres!$C$7),"",Saisie!AI23/Paramètres!$C$7),"")))</f>
        <v/>
      </c>
      <c r="AH23" s="96" t="str">
        <f aca="false">IF(Saisie!AJ23="","",IF(Paramètres!$C$5="Lettres",IFERROR(IF(MATCH(Saisie!AJ23,Paramètres!$A$11:$A$16,0)&lt;=Paramètres!$C$6,INDEX(Paramètres!$E$11:$E$16,MATCH(Saisie!AJ23,Paramètres!$A$11:$A$16,0))/100,""),""),IFERROR(IF(OR(Saisie!AJ23&lt;0,Saisie!AJ23&gt;Paramètres!$C$7),"",Saisie!AJ23/Paramètres!$C$7),"")))</f>
        <v/>
      </c>
      <c r="AI23" s="96" t="str">
        <f aca="false">IF(Saisie!AK23="","",IF(Paramètres!$C$5="Lettres",IFERROR(IF(MATCH(Saisie!AK23,Paramètres!$A$11:$A$16,0)&lt;=Paramètres!$C$6,INDEX(Paramètres!$E$11:$E$16,MATCH(Saisie!AK23,Paramètres!$A$11:$A$16,0))/100,""),""),IFERROR(IF(OR(Saisie!AK23&lt;0,Saisie!AK23&gt;Paramètres!$C$7),"",Saisie!AK23/Paramètres!$C$7),"")))</f>
        <v/>
      </c>
      <c r="AJ23" s="96" t="str">
        <f aca="false">IF(Saisie!AL23="","",IF(Paramètres!$C$5="Lettres",IFERROR(IF(MATCH(Saisie!AL23,Paramètres!$A$11:$A$16,0)&lt;=Paramètres!$C$6,INDEX(Paramètres!$E$11:$E$16,MATCH(Saisie!AL23,Paramètres!$A$11:$A$16,0))/100,""),""),IFERROR(IF(OR(Saisie!AL23&lt;0,Saisie!AL23&gt;Paramètres!$C$7),"",Saisie!AL23/Paramètres!$C$7),"")))</f>
        <v/>
      </c>
      <c r="AK23" s="96" t="str">
        <f aca="false">IF(Saisie!AM23="","",IF(Paramètres!$C$5="Lettres",IFERROR(IF(MATCH(Saisie!AM23,Paramètres!$A$11:$A$16,0)&lt;=Paramètres!$C$6,INDEX(Paramètres!$E$11:$E$16,MATCH(Saisie!AM23,Paramètres!$A$11:$A$16,0))/100,""),""),IFERROR(IF(OR(Saisie!AM23&lt;0,Saisie!AM23&gt;Paramètres!$C$7),"",Saisie!AM23/Paramètres!$C$7),"")))</f>
        <v/>
      </c>
      <c r="AL23" s="96" t="str">
        <f aca="false">IF(Saisie!AN23="","",IF(Paramètres!$C$5="Lettres",IFERROR(IF(MATCH(Saisie!AN23,Paramètres!$A$11:$A$16,0)&lt;=Paramètres!$C$6,INDEX(Paramètres!$E$11:$E$16,MATCH(Saisie!AN23,Paramètres!$A$11:$A$16,0))/100,""),""),IFERROR(IF(OR(Saisie!AN23&lt;0,Saisie!AN23&gt;Paramètres!$C$7),"",Saisie!AN23/Paramètres!$C$7),"")))</f>
        <v/>
      </c>
      <c r="AM23" s="96" t="str">
        <f aca="false">IF(Saisie!AO23="","",IF(Paramètres!$C$5="Lettres",IFERROR(IF(MATCH(Saisie!AO23,Paramètres!$A$11:$A$16,0)&lt;=Paramètres!$C$6,INDEX(Paramètres!$E$11:$E$16,MATCH(Saisie!AO23,Paramètres!$A$11:$A$16,0))/100,""),""),IFERROR(IF(OR(Saisie!AO23&lt;0,Saisie!AO23&gt;Paramètres!$C$7),"",Saisie!AO23/Paramètres!$C$7),"")))</f>
        <v/>
      </c>
      <c r="AN23" s="96" t="str">
        <f aca="false">IF(Saisie!AP23="","",IF(Paramètres!$C$5="Lettres",IFERROR(IF(MATCH(Saisie!AP23,Paramètres!$A$11:$A$16,0)&lt;=Paramètres!$C$6,INDEX(Paramètres!$E$11:$E$16,MATCH(Saisie!AP23,Paramètres!$A$11:$A$16,0))/100,""),""),IFERROR(IF(OR(Saisie!AP23&lt;0,Saisie!AP23&gt;Paramètres!$C$7),"",Saisie!AP23/Paramètres!$C$7),"")))</f>
        <v/>
      </c>
      <c r="AO23" s="96" t="str">
        <f aca="false">IF(Saisie!AQ23="","",IF(Paramètres!$C$5="Lettres",IFERROR(IF(MATCH(Saisie!AQ23,Paramètres!$A$11:$A$16,0)&lt;=Paramètres!$C$6,INDEX(Paramètres!$E$11:$E$16,MATCH(Saisie!AQ23,Paramètres!$A$11:$A$16,0))/100,""),""),IFERROR(IF(OR(Saisie!AQ23&lt;0,Saisie!AQ23&gt;Paramètres!$C$7),"",Saisie!AQ23/Paramètres!$C$7),"")))</f>
        <v/>
      </c>
      <c r="AP23" s="96" t="str">
        <f aca="false">IF(Saisie!AR23="","",IF(Paramètres!$C$5="Lettres",IFERROR(IF(MATCH(Saisie!AR23,Paramètres!$A$11:$A$16,0)&lt;=Paramètres!$C$6,INDEX(Paramètres!$E$11:$E$16,MATCH(Saisie!AR23,Paramètres!$A$11:$A$16,0))/100,""),""),IFERROR(IF(OR(Saisie!AR23&lt;0,Saisie!AR23&gt;Paramètres!$C$7),"",Saisie!AR23/Paramètres!$C$7),"")))</f>
        <v/>
      </c>
      <c r="AQ23" s="96" t="str">
        <f aca="false">IF(Saisie!AS23="","",IF(Paramètres!$C$5="Lettres",IFERROR(IF(MATCH(Saisie!AS23,Paramètres!$A$11:$A$16,0)&lt;=Paramètres!$C$6,INDEX(Paramètres!$E$11:$E$16,MATCH(Saisie!AS23,Paramètres!$A$11:$A$16,0))/100,""),""),IFERROR(IF(OR(Saisie!AS23&lt;0,Saisie!AS23&gt;Paramètres!$C$7),"",Saisie!AS23/Paramètres!$C$7),"")))</f>
        <v/>
      </c>
      <c r="AR23" s="96" t="str">
        <f aca="false">IF(Saisie!AT23="","",IF(Paramètres!$C$5="Lettres",IFERROR(IF(MATCH(Saisie!AT23,Paramètres!$A$11:$A$16,0)&lt;=Paramètres!$C$6,INDEX(Paramètres!$E$11:$E$16,MATCH(Saisie!AT23,Paramètres!$A$11:$A$16,0))/100,""),""),IFERROR(IF(OR(Saisie!AT23&lt;0,Saisie!AT23&gt;Paramètres!$C$7),"",Saisie!AT23/Paramètres!$C$7),"")))</f>
        <v/>
      </c>
      <c r="AS23" s="96" t="str">
        <f aca="false">IF(Saisie!AU23="","",IF(Paramètres!$C$5="Lettres",IFERROR(IF(MATCH(Saisie!AU23,Paramètres!$A$11:$A$16,0)&lt;=Paramètres!$C$6,INDEX(Paramètres!$E$11:$E$16,MATCH(Saisie!AU23,Paramètres!$A$11:$A$16,0))/100,""),""),IFERROR(IF(OR(Saisie!AU23&lt;0,Saisie!AU23&gt;Paramètres!$C$7),"",Saisie!AU23/Paramètres!$C$7),"")))</f>
        <v/>
      </c>
      <c r="AT23" s="96" t="str">
        <f aca="false">IF(Saisie!AV23="","",IF(Paramètres!$C$5="Lettres",IFERROR(IF(MATCH(Saisie!AV23,Paramètres!$A$11:$A$16,0)&lt;=Paramètres!$C$6,INDEX(Paramètres!$E$11:$E$16,MATCH(Saisie!AV23,Paramètres!$A$11:$A$16,0))/100,""),""),IFERROR(IF(OR(Saisie!AV23&lt;0,Saisie!AV23&gt;Paramètres!$C$7),"",Saisie!AV23/Paramètres!$C$7),"")))</f>
        <v/>
      </c>
      <c r="AU23" s="96" t="str">
        <f aca="false">IF(Saisie!AW23="","",IF(Paramètres!$C$5="Lettres",IFERROR(IF(MATCH(Saisie!AW23,Paramètres!$A$11:$A$16,0)&lt;=Paramètres!$C$6,INDEX(Paramètres!$E$11:$E$16,MATCH(Saisie!AW23,Paramètres!$A$11:$A$16,0))/100,""),""),IFERROR(IF(OR(Saisie!AW23&lt;0,Saisie!AW23&gt;Paramètres!$C$7),"",Saisie!AW23/Paramètres!$C$7),"")))</f>
        <v/>
      </c>
      <c r="AV23" s="96" t="str">
        <f aca="false">IF(Saisie!AX23="","",IF(Paramètres!$C$5="Lettres",IFERROR(IF(MATCH(Saisie!AX23,Paramètres!$A$11:$A$16,0)&lt;=Paramètres!$C$6,INDEX(Paramètres!$E$11:$E$16,MATCH(Saisie!AX23,Paramètres!$A$11:$A$16,0))/100,""),""),IFERROR(IF(OR(Saisie!AX23&lt;0,Saisie!AX23&gt;Paramètres!$C$7),"",Saisie!AX23/Paramètres!$C$7),"")))</f>
        <v/>
      </c>
      <c r="AW23" s="96" t="str">
        <f aca="false">IF(Saisie!AY23="","",IF(Paramètres!$C$5="Lettres",IFERROR(IF(MATCH(Saisie!AY23,Paramètres!$A$11:$A$16,0)&lt;=Paramètres!$C$6,INDEX(Paramètres!$E$11:$E$16,MATCH(Saisie!AY23,Paramètres!$A$11:$A$16,0))/100,""),""),IFERROR(IF(OR(Saisie!AY23&lt;0,Saisie!AY23&gt;Paramètres!$C$7),"",Saisie!AY23/Paramètres!$C$7),"")))</f>
        <v/>
      </c>
      <c r="AX23" s="96" t="str">
        <f aca="false">IF(Saisie!AZ23="","",IF(Paramètres!$C$5="Lettres",IFERROR(IF(MATCH(Saisie!AZ23,Paramètres!$A$11:$A$16,0)&lt;=Paramètres!$C$6,INDEX(Paramètres!$E$11:$E$16,MATCH(Saisie!AZ23,Paramètres!$A$11:$A$16,0))/100,""),""),IFERROR(IF(OR(Saisie!AZ23&lt;0,Saisie!AZ23&gt;Paramètres!$C$7),"",Saisie!AZ23/Paramètres!$C$7),"")))</f>
        <v/>
      </c>
      <c r="AY23" s="96" t="str">
        <f aca="false">IF(Saisie!BA23="","",IF(Paramètres!$C$5="Lettres",IFERROR(IF(MATCH(Saisie!BA23,Paramètres!$A$11:$A$16,0)&lt;=Paramètres!$C$6,INDEX(Paramètres!$E$11:$E$16,MATCH(Saisie!BA23,Paramètres!$A$11:$A$16,0))/100,""),""),IFERROR(IF(OR(Saisie!BA23&lt;0,Saisie!BA23&gt;Paramètres!$C$7),"",Saisie!BA23/Paramètres!$C$7),"")))</f>
        <v/>
      </c>
      <c r="AZ23" s="4"/>
      <c r="BA23" s="96" t="str">
        <f aca="false">IF($A23="","",IFERROR(SUMPRODUCT(($B$4:$AY$4=BA$4)*N($B23:$AY23))/SUMPRODUCT(($B$4:$AY$4=BA$4)*($B23:$AY23&lt;&gt;"")),""))</f>
        <v/>
      </c>
      <c r="BB23" s="96" t="str">
        <f aca="false">IF($A23="","",IFERROR(SUMPRODUCT(($B$4:$AY$4=BB$4)*N($B23:$AY23))/SUMPRODUCT(($B$4:$AY$4=BB$4)*($B23:$AY23&lt;&gt;"")),""))</f>
        <v/>
      </c>
      <c r="BC23" s="96" t="str">
        <f aca="false">IF($A23="","",IFERROR(SUMPRODUCT(($B$4:$AY$4=BC$4)*N($B23:$AY23))/SUMPRODUCT(($B$4:$AY$4=BC$4)*($B23:$AY23&lt;&gt;"")),""))</f>
        <v/>
      </c>
      <c r="BD23" s="96" t="str">
        <f aca="false">IF($A23="","",IFERROR(SUMPRODUCT(($B$4:$AY$4=BD$4)*N($B23:$AY23))/SUMPRODUCT(($B$4:$AY$4=BD$4)*($B23:$AY23&lt;&gt;"")),""))</f>
        <v/>
      </c>
      <c r="BE23" s="96" t="str">
        <f aca="false">IF($A23="","",IFERROR(SUMPRODUCT(($B$4:$AY$4=BE$4)*N($B23:$AY23))/SUMPRODUCT(($B$4:$AY$4=BE$4)*($B23:$AY23&lt;&gt;"")),""))</f>
        <v/>
      </c>
      <c r="BF23" s="96" t="str">
        <f aca="false">IF($A23="","",IFERROR(SUMPRODUCT(($B$4:$AY$4=BF$4)*N($B23:$AY23))/SUMPRODUCT(($B$4:$AY$4=BF$4)*($B23:$AY23&lt;&gt;"")),""))</f>
        <v/>
      </c>
      <c r="BG23" s="96" t="str">
        <f aca="false">IF($A23="","",IFERROR(SUMPRODUCT(($B$4:$AY$4=BG$4)*N($B23:$AY23))/SUMPRODUCT(($B$4:$AY$4=BG$4)*($B23:$AY23&lt;&gt;"")),""))</f>
        <v/>
      </c>
      <c r="BH23" s="96" t="str">
        <f aca="false">IF($A23="","",IFERROR(SUMPRODUCT(($B$4:$AY$4=BH$4)*N($B23:$AY23))/SUMPRODUCT(($B$4:$AY$4=BH$4)*($B23:$AY23&lt;&gt;"")),""))</f>
        <v/>
      </c>
      <c r="BI23" s="96" t="str">
        <f aca="false">IF($A23="","",IFERROR(SUMPRODUCT(($B$4:$AY$4=BI$4)*N($B23:$AY23))/SUMPRODUCT(($B$4:$AY$4=BI$4)*($B23:$AY23&lt;&gt;"")),""))</f>
        <v/>
      </c>
      <c r="BJ23" s="96" t="str">
        <f aca="false">IF($A23="","",IFERROR(SUMPRODUCT(($B$4:$AY$4=BJ$4)*N($B23:$AY23))/SUMPRODUCT(($B$4:$AY$4=BJ$4)*($B23:$AY23&lt;&gt;"")),""))</f>
        <v/>
      </c>
    </row>
    <row r="24" customFormat="false" ht="15" hidden="false" customHeight="true" outlineLevel="0" collapsed="false">
      <c r="A24" s="4" t="str">
        <f aca="false">IF(Saisie!B24="","",Saisie!B24)</f>
        <v/>
      </c>
      <c r="B24" s="96" t="str">
        <f aca="false">IF(Saisie!D24="","",IF(Paramètres!$C$5="Lettres",IFERROR(IF(MATCH(Saisie!D24,Paramètres!$A$11:$A$16,0)&lt;=Paramètres!$C$6,INDEX(Paramètres!$E$11:$E$16,MATCH(Saisie!D24,Paramètres!$A$11:$A$16,0))/100,""),""),IFERROR(IF(OR(Saisie!D24&lt;0,Saisie!D24&gt;Paramètres!$C$7),"",Saisie!D24/Paramètres!$C$7),"")))</f>
        <v/>
      </c>
      <c r="C24" s="96" t="str">
        <f aca="false">IF(Saisie!E24="","",IF(Paramètres!$C$5="Lettres",IFERROR(IF(MATCH(Saisie!E24,Paramètres!$A$11:$A$16,0)&lt;=Paramètres!$C$6,INDEX(Paramètres!$E$11:$E$16,MATCH(Saisie!E24,Paramètres!$A$11:$A$16,0))/100,""),""),IFERROR(IF(OR(Saisie!E24&lt;0,Saisie!E24&gt;Paramètres!$C$7),"",Saisie!E24/Paramètres!$C$7),"")))</f>
        <v/>
      </c>
      <c r="D24" s="96" t="str">
        <f aca="false">IF(Saisie!F24="","",IF(Paramètres!$C$5="Lettres",IFERROR(IF(MATCH(Saisie!F24,Paramètres!$A$11:$A$16,0)&lt;=Paramètres!$C$6,INDEX(Paramètres!$E$11:$E$16,MATCH(Saisie!F24,Paramètres!$A$11:$A$16,0))/100,""),""),IFERROR(IF(OR(Saisie!F24&lt;0,Saisie!F24&gt;Paramètres!$C$7),"",Saisie!F24/Paramètres!$C$7),"")))</f>
        <v/>
      </c>
      <c r="E24" s="96" t="str">
        <f aca="false">IF(Saisie!G24="","",IF(Paramètres!$C$5="Lettres",IFERROR(IF(MATCH(Saisie!G24,Paramètres!$A$11:$A$16,0)&lt;=Paramètres!$C$6,INDEX(Paramètres!$E$11:$E$16,MATCH(Saisie!G24,Paramètres!$A$11:$A$16,0))/100,""),""),IFERROR(IF(OR(Saisie!G24&lt;0,Saisie!G24&gt;Paramètres!$C$7),"",Saisie!G24/Paramètres!$C$7),"")))</f>
        <v/>
      </c>
      <c r="F24" s="96" t="str">
        <f aca="false">IF(Saisie!H24="","",IF(Paramètres!$C$5="Lettres",IFERROR(IF(MATCH(Saisie!H24,Paramètres!$A$11:$A$16,0)&lt;=Paramètres!$C$6,INDEX(Paramètres!$E$11:$E$16,MATCH(Saisie!H24,Paramètres!$A$11:$A$16,0))/100,""),""),IFERROR(IF(OR(Saisie!H24&lt;0,Saisie!H24&gt;Paramètres!$C$7),"",Saisie!H24/Paramètres!$C$7),"")))</f>
        <v/>
      </c>
      <c r="G24" s="96" t="str">
        <f aca="false">IF(Saisie!I24="","",IF(Paramètres!$C$5="Lettres",IFERROR(IF(MATCH(Saisie!I24,Paramètres!$A$11:$A$16,0)&lt;=Paramètres!$C$6,INDEX(Paramètres!$E$11:$E$16,MATCH(Saisie!I24,Paramètres!$A$11:$A$16,0))/100,""),""),IFERROR(IF(OR(Saisie!I24&lt;0,Saisie!I24&gt;Paramètres!$C$7),"",Saisie!I24/Paramètres!$C$7),"")))</f>
        <v/>
      </c>
      <c r="H24" s="96" t="str">
        <f aca="false">IF(Saisie!J24="","",IF(Paramètres!$C$5="Lettres",IFERROR(IF(MATCH(Saisie!J24,Paramètres!$A$11:$A$16,0)&lt;=Paramètres!$C$6,INDEX(Paramètres!$E$11:$E$16,MATCH(Saisie!J24,Paramètres!$A$11:$A$16,0))/100,""),""),IFERROR(IF(OR(Saisie!J24&lt;0,Saisie!J24&gt;Paramètres!$C$7),"",Saisie!J24/Paramètres!$C$7),"")))</f>
        <v/>
      </c>
      <c r="I24" s="96" t="str">
        <f aca="false">IF(Saisie!K24="","",IF(Paramètres!$C$5="Lettres",IFERROR(IF(MATCH(Saisie!K24,Paramètres!$A$11:$A$16,0)&lt;=Paramètres!$C$6,INDEX(Paramètres!$E$11:$E$16,MATCH(Saisie!K24,Paramètres!$A$11:$A$16,0))/100,""),""),IFERROR(IF(OR(Saisie!K24&lt;0,Saisie!K24&gt;Paramètres!$C$7),"",Saisie!K24/Paramètres!$C$7),"")))</f>
        <v/>
      </c>
      <c r="J24" s="96" t="str">
        <f aca="false">IF(Saisie!L24="","",IF(Paramètres!$C$5="Lettres",IFERROR(IF(MATCH(Saisie!L24,Paramètres!$A$11:$A$16,0)&lt;=Paramètres!$C$6,INDEX(Paramètres!$E$11:$E$16,MATCH(Saisie!L24,Paramètres!$A$11:$A$16,0))/100,""),""),IFERROR(IF(OR(Saisie!L24&lt;0,Saisie!L24&gt;Paramètres!$C$7),"",Saisie!L24/Paramètres!$C$7),"")))</f>
        <v/>
      </c>
      <c r="K24" s="96" t="str">
        <f aca="false">IF(Saisie!M24="","",IF(Paramètres!$C$5="Lettres",IFERROR(IF(MATCH(Saisie!M24,Paramètres!$A$11:$A$16,0)&lt;=Paramètres!$C$6,INDEX(Paramètres!$E$11:$E$16,MATCH(Saisie!M24,Paramètres!$A$11:$A$16,0))/100,""),""),IFERROR(IF(OR(Saisie!M24&lt;0,Saisie!M24&gt;Paramètres!$C$7),"",Saisie!M24/Paramètres!$C$7),"")))</f>
        <v/>
      </c>
      <c r="L24" s="96" t="str">
        <f aca="false">IF(Saisie!N24="","",IF(Paramètres!$C$5="Lettres",IFERROR(IF(MATCH(Saisie!N24,Paramètres!$A$11:$A$16,0)&lt;=Paramètres!$C$6,INDEX(Paramètres!$E$11:$E$16,MATCH(Saisie!N24,Paramètres!$A$11:$A$16,0))/100,""),""),IFERROR(IF(OR(Saisie!N24&lt;0,Saisie!N24&gt;Paramètres!$C$7),"",Saisie!N24/Paramètres!$C$7),"")))</f>
        <v/>
      </c>
      <c r="M24" s="96" t="str">
        <f aca="false">IF(Saisie!O24="","",IF(Paramètres!$C$5="Lettres",IFERROR(IF(MATCH(Saisie!O24,Paramètres!$A$11:$A$16,0)&lt;=Paramètres!$C$6,INDEX(Paramètres!$E$11:$E$16,MATCH(Saisie!O24,Paramètres!$A$11:$A$16,0))/100,""),""),IFERROR(IF(OR(Saisie!O24&lt;0,Saisie!O24&gt;Paramètres!$C$7),"",Saisie!O24/Paramètres!$C$7),"")))</f>
        <v/>
      </c>
      <c r="N24" s="96" t="str">
        <f aca="false">IF(Saisie!P24="","",IF(Paramètres!$C$5="Lettres",IFERROR(IF(MATCH(Saisie!P24,Paramètres!$A$11:$A$16,0)&lt;=Paramètres!$C$6,INDEX(Paramètres!$E$11:$E$16,MATCH(Saisie!P24,Paramètres!$A$11:$A$16,0))/100,""),""),IFERROR(IF(OR(Saisie!P24&lt;0,Saisie!P24&gt;Paramètres!$C$7),"",Saisie!P24/Paramètres!$C$7),"")))</f>
        <v/>
      </c>
      <c r="O24" s="96" t="str">
        <f aca="false">IF(Saisie!Q24="","",IF(Paramètres!$C$5="Lettres",IFERROR(IF(MATCH(Saisie!Q24,Paramètres!$A$11:$A$16,0)&lt;=Paramètres!$C$6,INDEX(Paramètres!$E$11:$E$16,MATCH(Saisie!Q24,Paramètres!$A$11:$A$16,0))/100,""),""),IFERROR(IF(OR(Saisie!Q24&lt;0,Saisie!Q24&gt;Paramètres!$C$7),"",Saisie!Q24/Paramètres!$C$7),"")))</f>
        <v/>
      </c>
      <c r="P24" s="96" t="str">
        <f aca="false">IF(Saisie!R24="","",IF(Paramètres!$C$5="Lettres",IFERROR(IF(MATCH(Saisie!R24,Paramètres!$A$11:$A$16,0)&lt;=Paramètres!$C$6,INDEX(Paramètres!$E$11:$E$16,MATCH(Saisie!R24,Paramètres!$A$11:$A$16,0))/100,""),""),IFERROR(IF(OR(Saisie!R24&lt;0,Saisie!R24&gt;Paramètres!$C$7),"",Saisie!R24/Paramètres!$C$7),"")))</f>
        <v/>
      </c>
      <c r="Q24" s="96" t="str">
        <f aca="false">IF(Saisie!S24="","",IF(Paramètres!$C$5="Lettres",IFERROR(IF(MATCH(Saisie!S24,Paramètres!$A$11:$A$16,0)&lt;=Paramètres!$C$6,INDEX(Paramètres!$E$11:$E$16,MATCH(Saisie!S24,Paramètres!$A$11:$A$16,0))/100,""),""),IFERROR(IF(OR(Saisie!S24&lt;0,Saisie!S24&gt;Paramètres!$C$7),"",Saisie!S24/Paramètres!$C$7),"")))</f>
        <v/>
      </c>
      <c r="R24" s="96" t="str">
        <f aca="false">IF(Saisie!T24="","",IF(Paramètres!$C$5="Lettres",IFERROR(IF(MATCH(Saisie!T24,Paramètres!$A$11:$A$16,0)&lt;=Paramètres!$C$6,INDEX(Paramètres!$E$11:$E$16,MATCH(Saisie!T24,Paramètres!$A$11:$A$16,0))/100,""),""),IFERROR(IF(OR(Saisie!T24&lt;0,Saisie!T24&gt;Paramètres!$C$7),"",Saisie!T24/Paramètres!$C$7),"")))</f>
        <v/>
      </c>
      <c r="S24" s="96" t="str">
        <f aca="false">IF(Saisie!U24="","",IF(Paramètres!$C$5="Lettres",IFERROR(IF(MATCH(Saisie!U24,Paramètres!$A$11:$A$16,0)&lt;=Paramètres!$C$6,INDEX(Paramètres!$E$11:$E$16,MATCH(Saisie!U24,Paramètres!$A$11:$A$16,0))/100,""),""),IFERROR(IF(OR(Saisie!U24&lt;0,Saisie!U24&gt;Paramètres!$C$7),"",Saisie!U24/Paramètres!$C$7),"")))</f>
        <v/>
      </c>
      <c r="T24" s="96" t="str">
        <f aca="false">IF(Saisie!V24="","",IF(Paramètres!$C$5="Lettres",IFERROR(IF(MATCH(Saisie!V24,Paramètres!$A$11:$A$16,0)&lt;=Paramètres!$C$6,INDEX(Paramètres!$E$11:$E$16,MATCH(Saisie!V24,Paramètres!$A$11:$A$16,0))/100,""),""),IFERROR(IF(OR(Saisie!V24&lt;0,Saisie!V24&gt;Paramètres!$C$7),"",Saisie!V24/Paramètres!$C$7),"")))</f>
        <v/>
      </c>
      <c r="U24" s="96" t="str">
        <f aca="false">IF(Saisie!W24="","",IF(Paramètres!$C$5="Lettres",IFERROR(IF(MATCH(Saisie!W24,Paramètres!$A$11:$A$16,0)&lt;=Paramètres!$C$6,INDEX(Paramètres!$E$11:$E$16,MATCH(Saisie!W24,Paramètres!$A$11:$A$16,0))/100,""),""),IFERROR(IF(OR(Saisie!W24&lt;0,Saisie!W24&gt;Paramètres!$C$7),"",Saisie!W24/Paramètres!$C$7),"")))</f>
        <v/>
      </c>
      <c r="V24" s="96" t="str">
        <f aca="false">IF(Saisie!X24="","",IF(Paramètres!$C$5="Lettres",IFERROR(IF(MATCH(Saisie!X24,Paramètres!$A$11:$A$16,0)&lt;=Paramètres!$C$6,INDEX(Paramètres!$E$11:$E$16,MATCH(Saisie!X24,Paramètres!$A$11:$A$16,0))/100,""),""),IFERROR(IF(OR(Saisie!X24&lt;0,Saisie!X24&gt;Paramètres!$C$7),"",Saisie!X24/Paramètres!$C$7),"")))</f>
        <v/>
      </c>
      <c r="W24" s="96" t="str">
        <f aca="false">IF(Saisie!Y24="","",IF(Paramètres!$C$5="Lettres",IFERROR(IF(MATCH(Saisie!Y24,Paramètres!$A$11:$A$16,0)&lt;=Paramètres!$C$6,INDEX(Paramètres!$E$11:$E$16,MATCH(Saisie!Y24,Paramètres!$A$11:$A$16,0))/100,""),""),IFERROR(IF(OR(Saisie!Y24&lt;0,Saisie!Y24&gt;Paramètres!$C$7),"",Saisie!Y24/Paramètres!$C$7),"")))</f>
        <v/>
      </c>
      <c r="X24" s="96" t="str">
        <f aca="false">IF(Saisie!Z24="","",IF(Paramètres!$C$5="Lettres",IFERROR(IF(MATCH(Saisie!Z24,Paramètres!$A$11:$A$16,0)&lt;=Paramètres!$C$6,INDEX(Paramètres!$E$11:$E$16,MATCH(Saisie!Z24,Paramètres!$A$11:$A$16,0))/100,""),""),IFERROR(IF(OR(Saisie!Z24&lt;0,Saisie!Z24&gt;Paramètres!$C$7),"",Saisie!Z24/Paramètres!$C$7),"")))</f>
        <v/>
      </c>
      <c r="Y24" s="96" t="str">
        <f aca="false">IF(Saisie!AA24="","",IF(Paramètres!$C$5="Lettres",IFERROR(IF(MATCH(Saisie!AA24,Paramètres!$A$11:$A$16,0)&lt;=Paramètres!$C$6,INDEX(Paramètres!$E$11:$E$16,MATCH(Saisie!AA24,Paramètres!$A$11:$A$16,0))/100,""),""),IFERROR(IF(OR(Saisie!AA24&lt;0,Saisie!AA24&gt;Paramètres!$C$7),"",Saisie!AA24/Paramètres!$C$7),"")))</f>
        <v/>
      </c>
      <c r="Z24" s="96" t="str">
        <f aca="false">IF(Saisie!AB24="","",IF(Paramètres!$C$5="Lettres",IFERROR(IF(MATCH(Saisie!AB24,Paramètres!$A$11:$A$16,0)&lt;=Paramètres!$C$6,INDEX(Paramètres!$E$11:$E$16,MATCH(Saisie!AB24,Paramètres!$A$11:$A$16,0))/100,""),""),IFERROR(IF(OR(Saisie!AB24&lt;0,Saisie!AB24&gt;Paramètres!$C$7),"",Saisie!AB24/Paramètres!$C$7),"")))</f>
        <v/>
      </c>
      <c r="AA24" s="96" t="str">
        <f aca="false">IF(Saisie!AC24="","",IF(Paramètres!$C$5="Lettres",IFERROR(IF(MATCH(Saisie!AC24,Paramètres!$A$11:$A$16,0)&lt;=Paramètres!$C$6,INDEX(Paramètres!$E$11:$E$16,MATCH(Saisie!AC24,Paramètres!$A$11:$A$16,0))/100,""),""),IFERROR(IF(OR(Saisie!AC24&lt;0,Saisie!AC24&gt;Paramètres!$C$7),"",Saisie!AC24/Paramètres!$C$7),"")))</f>
        <v/>
      </c>
      <c r="AB24" s="96" t="str">
        <f aca="false">IF(Saisie!AD24="","",IF(Paramètres!$C$5="Lettres",IFERROR(IF(MATCH(Saisie!AD24,Paramètres!$A$11:$A$16,0)&lt;=Paramètres!$C$6,INDEX(Paramètres!$E$11:$E$16,MATCH(Saisie!AD24,Paramètres!$A$11:$A$16,0))/100,""),""),IFERROR(IF(OR(Saisie!AD24&lt;0,Saisie!AD24&gt;Paramètres!$C$7),"",Saisie!AD24/Paramètres!$C$7),"")))</f>
        <v/>
      </c>
      <c r="AC24" s="96" t="str">
        <f aca="false">IF(Saisie!AE24="","",IF(Paramètres!$C$5="Lettres",IFERROR(IF(MATCH(Saisie!AE24,Paramètres!$A$11:$A$16,0)&lt;=Paramètres!$C$6,INDEX(Paramètres!$E$11:$E$16,MATCH(Saisie!AE24,Paramètres!$A$11:$A$16,0))/100,""),""),IFERROR(IF(OR(Saisie!AE24&lt;0,Saisie!AE24&gt;Paramètres!$C$7),"",Saisie!AE24/Paramètres!$C$7),"")))</f>
        <v/>
      </c>
      <c r="AD24" s="96" t="str">
        <f aca="false">IF(Saisie!AF24="","",IF(Paramètres!$C$5="Lettres",IFERROR(IF(MATCH(Saisie!AF24,Paramètres!$A$11:$A$16,0)&lt;=Paramètres!$C$6,INDEX(Paramètres!$E$11:$E$16,MATCH(Saisie!AF24,Paramètres!$A$11:$A$16,0))/100,""),""),IFERROR(IF(OR(Saisie!AF24&lt;0,Saisie!AF24&gt;Paramètres!$C$7),"",Saisie!AF24/Paramètres!$C$7),"")))</f>
        <v/>
      </c>
      <c r="AE24" s="96" t="str">
        <f aca="false">IF(Saisie!AG24="","",IF(Paramètres!$C$5="Lettres",IFERROR(IF(MATCH(Saisie!AG24,Paramètres!$A$11:$A$16,0)&lt;=Paramètres!$C$6,INDEX(Paramètres!$E$11:$E$16,MATCH(Saisie!AG24,Paramètres!$A$11:$A$16,0))/100,""),""),IFERROR(IF(OR(Saisie!AG24&lt;0,Saisie!AG24&gt;Paramètres!$C$7),"",Saisie!AG24/Paramètres!$C$7),"")))</f>
        <v/>
      </c>
      <c r="AF24" s="96" t="str">
        <f aca="false">IF(Saisie!AH24="","",IF(Paramètres!$C$5="Lettres",IFERROR(IF(MATCH(Saisie!AH24,Paramètres!$A$11:$A$16,0)&lt;=Paramètres!$C$6,INDEX(Paramètres!$E$11:$E$16,MATCH(Saisie!AH24,Paramètres!$A$11:$A$16,0))/100,""),""),IFERROR(IF(OR(Saisie!AH24&lt;0,Saisie!AH24&gt;Paramètres!$C$7),"",Saisie!AH24/Paramètres!$C$7),"")))</f>
        <v/>
      </c>
      <c r="AG24" s="96" t="str">
        <f aca="false">IF(Saisie!AI24="","",IF(Paramètres!$C$5="Lettres",IFERROR(IF(MATCH(Saisie!AI24,Paramètres!$A$11:$A$16,0)&lt;=Paramètres!$C$6,INDEX(Paramètres!$E$11:$E$16,MATCH(Saisie!AI24,Paramètres!$A$11:$A$16,0))/100,""),""),IFERROR(IF(OR(Saisie!AI24&lt;0,Saisie!AI24&gt;Paramètres!$C$7),"",Saisie!AI24/Paramètres!$C$7),"")))</f>
        <v/>
      </c>
      <c r="AH24" s="96" t="str">
        <f aca="false">IF(Saisie!AJ24="","",IF(Paramètres!$C$5="Lettres",IFERROR(IF(MATCH(Saisie!AJ24,Paramètres!$A$11:$A$16,0)&lt;=Paramètres!$C$6,INDEX(Paramètres!$E$11:$E$16,MATCH(Saisie!AJ24,Paramètres!$A$11:$A$16,0))/100,""),""),IFERROR(IF(OR(Saisie!AJ24&lt;0,Saisie!AJ24&gt;Paramètres!$C$7),"",Saisie!AJ24/Paramètres!$C$7),"")))</f>
        <v/>
      </c>
      <c r="AI24" s="96" t="str">
        <f aca="false">IF(Saisie!AK24="","",IF(Paramètres!$C$5="Lettres",IFERROR(IF(MATCH(Saisie!AK24,Paramètres!$A$11:$A$16,0)&lt;=Paramètres!$C$6,INDEX(Paramètres!$E$11:$E$16,MATCH(Saisie!AK24,Paramètres!$A$11:$A$16,0))/100,""),""),IFERROR(IF(OR(Saisie!AK24&lt;0,Saisie!AK24&gt;Paramètres!$C$7),"",Saisie!AK24/Paramètres!$C$7),"")))</f>
        <v/>
      </c>
      <c r="AJ24" s="96" t="str">
        <f aca="false">IF(Saisie!AL24="","",IF(Paramètres!$C$5="Lettres",IFERROR(IF(MATCH(Saisie!AL24,Paramètres!$A$11:$A$16,0)&lt;=Paramètres!$C$6,INDEX(Paramètres!$E$11:$E$16,MATCH(Saisie!AL24,Paramètres!$A$11:$A$16,0))/100,""),""),IFERROR(IF(OR(Saisie!AL24&lt;0,Saisie!AL24&gt;Paramètres!$C$7),"",Saisie!AL24/Paramètres!$C$7),"")))</f>
        <v/>
      </c>
      <c r="AK24" s="96" t="str">
        <f aca="false">IF(Saisie!AM24="","",IF(Paramètres!$C$5="Lettres",IFERROR(IF(MATCH(Saisie!AM24,Paramètres!$A$11:$A$16,0)&lt;=Paramètres!$C$6,INDEX(Paramètres!$E$11:$E$16,MATCH(Saisie!AM24,Paramètres!$A$11:$A$16,0))/100,""),""),IFERROR(IF(OR(Saisie!AM24&lt;0,Saisie!AM24&gt;Paramètres!$C$7),"",Saisie!AM24/Paramètres!$C$7),"")))</f>
        <v/>
      </c>
      <c r="AL24" s="96" t="str">
        <f aca="false">IF(Saisie!AN24="","",IF(Paramètres!$C$5="Lettres",IFERROR(IF(MATCH(Saisie!AN24,Paramètres!$A$11:$A$16,0)&lt;=Paramètres!$C$6,INDEX(Paramètres!$E$11:$E$16,MATCH(Saisie!AN24,Paramètres!$A$11:$A$16,0))/100,""),""),IFERROR(IF(OR(Saisie!AN24&lt;0,Saisie!AN24&gt;Paramètres!$C$7),"",Saisie!AN24/Paramètres!$C$7),"")))</f>
        <v/>
      </c>
      <c r="AM24" s="96" t="str">
        <f aca="false">IF(Saisie!AO24="","",IF(Paramètres!$C$5="Lettres",IFERROR(IF(MATCH(Saisie!AO24,Paramètres!$A$11:$A$16,0)&lt;=Paramètres!$C$6,INDEX(Paramètres!$E$11:$E$16,MATCH(Saisie!AO24,Paramètres!$A$11:$A$16,0))/100,""),""),IFERROR(IF(OR(Saisie!AO24&lt;0,Saisie!AO24&gt;Paramètres!$C$7),"",Saisie!AO24/Paramètres!$C$7),"")))</f>
        <v/>
      </c>
      <c r="AN24" s="96" t="str">
        <f aca="false">IF(Saisie!AP24="","",IF(Paramètres!$C$5="Lettres",IFERROR(IF(MATCH(Saisie!AP24,Paramètres!$A$11:$A$16,0)&lt;=Paramètres!$C$6,INDEX(Paramètres!$E$11:$E$16,MATCH(Saisie!AP24,Paramètres!$A$11:$A$16,0))/100,""),""),IFERROR(IF(OR(Saisie!AP24&lt;0,Saisie!AP24&gt;Paramètres!$C$7),"",Saisie!AP24/Paramètres!$C$7),"")))</f>
        <v/>
      </c>
      <c r="AO24" s="96" t="str">
        <f aca="false">IF(Saisie!AQ24="","",IF(Paramètres!$C$5="Lettres",IFERROR(IF(MATCH(Saisie!AQ24,Paramètres!$A$11:$A$16,0)&lt;=Paramètres!$C$6,INDEX(Paramètres!$E$11:$E$16,MATCH(Saisie!AQ24,Paramètres!$A$11:$A$16,0))/100,""),""),IFERROR(IF(OR(Saisie!AQ24&lt;0,Saisie!AQ24&gt;Paramètres!$C$7),"",Saisie!AQ24/Paramètres!$C$7),"")))</f>
        <v/>
      </c>
      <c r="AP24" s="96" t="str">
        <f aca="false">IF(Saisie!AR24="","",IF(Paramètres!$C$5="Lettres",IFERROR(IF(MATCH(Saisie!AR24,Paramètres!$A$11:$A$16,0)&lt;=Paramètres!$C$6,INDEX(Paramètres!$E$11:$E$16,MATCH(Saisie!AR24,Paramètres!$A$11:$A$16,0))/100,""),""),IFERROR(IF(OR(Saisie!AR24&lt;0,Saisie!AR24&gt;Paramètres!$C$7),"",Saisie!AR24/Paramètres!$C$7),"")))</f>
        <v/>
      </c>
      <c r="AQ24" s="96" t="str">
        <f aca="false">IF(Saisie!AS24="","",IF(Paramètres!$C$5="Lettres",IFERROR(IF(MATCH(Saisie!AS24,Paramètres!$A$11:$A$16,0)&lt;=Paramètres!$C$6,INDEX(Paramètres!$E$11:$E$16,MATCH(Saisie!AS24,Paramètres!$A$11:$A$16,0))/100,""),""),IFERROR(IF(OR(Saisie!AS24&lt;0,Saisie!AS24&gt;Paramètres!$C$7),"",Saisie!AS24/Paramètres!$C$7),"")))</f>
        <v/>
      </c>
      <c r="AR24" s="96" t="str">
        <f aca="false">IF(Saisie!AT24="","",IF(Paramètres!$C$5="Lettres",IFERROR(IF(MATCH(Saisie!AT24,Paramètres!$A$11:$A$16,0)&lt;=Paramètres!$C$6,INDEX(Paramètres!$E$11:$E$16,MATCH(Saisie!AT24,Paramètres!$A$11:$A$16,0))/100,""),""),IFERROR(IF(OR(Saisie!AT24&lt;0,Saisie!AT24&gt;Paramètres!$C$7),"",Saisie!AT24/Paramètres!$C$7),"")))</f>
        <v/>
      </c>
      <c r="AS24" s="96" t="str">
        <f aca="false">IF(Saisie!AU24="","",IF(Paramètres!$C$5="Lettres",IFERROR(IF(MATCH(Saisie!AU24,Paramètres!$A$11:$A$16,0)&lt;=Paramètres!$C$6,INDEX(Paramètres!$E$11:$E$16,MATCH(Saisie!AU24,Paramètres!$A$11:$A$16,0))/100,""),""),IFERROR(IF(OR(Saisie!AU24&lt;0,Saisie!AU24&gt;Paramètres!$C$7),"",Saisie!AU24/Paramètres!$C$7),"")))</f>
        <v/>
      </c>
      <c r="AT24" s="96" t="str">
        <f aca="false">IF(Saisie!AV24="","",IF(Paramètres!$C$5="Lettres",IFERROR(IF(MATCH(Saisie!AV24,Paramètres!$A$11:$A$16,0)&lt;=Paramètres!$C$6,INDEX(Paramètres!$E$11:$E$16,MATCH(Saisie!AV24,Paramètres!$A$11:$A$16,0))/100,""),""),IFERROR(IF(OR(Saisie!AV24&lt;0,Saisie!AV24&gt;Paramètres!$C$7),"",Saisie!AV24/Paramètres!$C$7),"")))</f>
        <v/>
      </c>
      <c r="AU24" s="96" t="str">
        <f aca="false">IF(Saisie!AW24="","",IF(Paramètres!$C$5="Lettres",IFERROR(IF(MATCH(Saisie!AW24,Paramètres!$A$11:$A$16,0)&lt;=Paramètres!$C$6,INDEX(Paramètres!$E$11:$E$16,MATCH(Saisie!AW24,Paramètres!$A$11:$A$16,0))/100,""),""),IFERROR(IF(OR(Saisie!AW24&lt;0,Saisie!AW24&gt;Paramètres!$C$7),"",Saisie!AW24/Paramètres!$C$7),"")))</f>
        <v/>
      </c>
      <c r="AV24" s="96" t="str">
        <f aca="false">IF(Saisie!AX24="","",IF(Paramètres!$C$5="Lettres",IFERROR(IF(MATCH(Saisie!AX24,Paramètres!$A$11:$A$16,0)&lt;=Paramètres!$C$6,INDEX(Paramètres!$E$11:$E$16,MATCH(Saisie!AX24,Paramètres!$A$11:$A$16,0))/100,""),""),IFERROR(IF(OR(Saisie!AX24&lt;0,Saisie!AX24&gt;Paramètres!$C$7),"",Saisie!AX24/Paramètres!$C$7),"")))</f>
        <v/>
      </c>
      <c r="AW24" s="96" t="str">
        <f aca="false">IF(Saisie!AY24="","",IF(Paramètres!$C$5="Lettres",IFERROR(IF(MATCH(Saisie!AY24,Paramètres!$A$11:$A$16,0)&lt;=Paramètres!$C$6,INDEX(Paramètres!$E$11:$E$16,MATCH(Saisie!AY24,Paramètres!$A$11:$A$16,0))/100,""),""),IFERROR(IF(OR(Saisie!AY24&lt;0,Saisie!AY24&gt;Paramètres!$C$7),"",Saisie!AY24/Paramètres!$C$7),"")))</f>
        <v/>
      </c>
      <c r="AX24" s="96" t="str">
        <f aca="false">IF(Saisie!AZ24="","",IF(Paramètres!$C$5="Lettres",IFERROR(IF(MATCH(Saisie!AZ24,Paramètres!$A$11:$A$16,0)&lt;=Paramètres!$C$6,INDEX(Paramètres!$E$11:$E$16,MATCH(Saisie!AZ24,Paramètres!$A$11:$A$16,0))/100,""),""),IFERROR(IF(OR(Saisie!AZ24&lt;0,Saisie!AZ24&gt;Paramètres!$C$7),"",Saisie!AZ24/Paramètres!$C$7),"")))</f>
        <v/>
      </c>
      <c r="AY24" s="96" t="str">
        <f aca="false">IF(Saisie!BA24="","",IF(Paramètres!$C$5="Lettres",IFERROR(IF(MATCH(Saisie!BA24,Paramètres!$A$11:$A$16,0)&lt;=Paramètres!$C$6,INDEX(Paramètres!$E$11:$E$16,MATCH(Saisie!BA24,Paramètres!$A$11:$A$16,0))/100,""),""),IFERROR(IF(OR(Saisie!BA24&lt;0,Saisie!BA24&gt;Paramètres!$C$7),"",Saisie!BA24/Paramètres!$C$7),"")))</f>
        <v/>
      </c>
      <c r="AZ24" s="4"/>
      <c r="BA24" s="96" t="str">
        <f aca="false">IF($A24="","",IFERROR(SUMPRODUCT(($B$4:$AY$4=BA$4)*N($B24:$AY24))/SUMPRODUCT(($B$4:$AY$4=BA$4)*($B24:$AY24&lt;&gt;"")),""))</f>
        <v/>
      </c>
      <c r="BB24" s="96" t="str">
        <f aca="false">IF($A24="","",IFERROR(SUMPRODUCT(($B$4:$AY$4=BB$4)*N($B24:$AY24))/SUMPRODUCT(($B$4:$AY$4=BB$4)*($B24:$AY24&lt;&gt;"")),""))</f>
        <v/>
      </c>
      <c r="BC24" s="96" t="str">
        <f aca="false">IF($A24="","",IFERROR(SUMPRODUCT(($B$4:$AY$4=BC$4)*N($B24:$AY24))/SUMPRODUCT(($B$4:$AY$4=BC$4)*($B24:$AY24&lt;&gt;"")),""))</f>
        <v/>
      </c>
      <c r="BD24" s="96" t="str">
        <f aca="false">IF($A24="","",IFERROR(SUMPRODUCT(($B$4:$AY$4=BD$4)*N($B24:$AY24))/SUMPRODUCT(($B$4:$AY$4=BD$4)*($B24:$AY24&lt;&gt;"")),""))</f>
        <v/>
      </c>
      <c r="BE24" s="96" t="str">
        <f aca="false">IF($A24="","",IFERROR(SUMPRODUCT(($B$4:$AY$4=BE$4)*N($B24:$AY24))/SUMPRODUCT(($B$4:$AY$4=BE$4)*($B24:$AY24&lt;&gt;"")),""))</f>
        <v/>
      </c>
      <c r="BF24" s="96" t="str">
        <f aca="false">IF($A24="","",IFERROR(SUMPRODUCT(($B$4:$AY$4=BF$4)*N($B24:$AY24))/SUMPRODUCT(($B$4:$AY$4=BF$4)*($B24:$AY24&lt;&gt;"")),""))</f>
        <v/>
      </c>
      <c r="BG24" s="96" t="str">
        <f aca="false">IF($A24="","",IFERROR(SUMPRODUCT(($B$4:$AY$4=BG$4)*N($B24:$AY24))/SUMPRODUCT(($B$4:$AY$4=BG$4)*($B24:$AY24&lt;&gt;"")),""))</f>
        <v/>
      </c>
      <c r="BH24" s="96" t="str">
        <f aca="false">IF($A24="","",IFERROR(SUMPRODUCT(($B$4:$AY$4=BH$4)*N($B24:$AY24))/SUMPRODUCT(($B$4:$AY$4=BH$4)*($B24:$AY24&lt;&gt;"")),""))</f>
        <v/>
      </c>
      <c r="BI24" s="96" t="str">
        <f aca="false">IF($A24="","",IFERROR(SUMPRODUCT(($B$4:$AY$4=BI$4)*N($B24:$AY24))/SUMPRODUCT(($B$4:$AY$4=BI$4)*($B24:$AY24&lt;&gt;"")),""))</f>
        <v/>
      </c>
      <c r="BJ24" s="96" t="str">
        <f aca="false">IF($A24="","",IFERROR(SUMPRODUCT(($B$4:$AY$4=BJ$4)*N($B24:$AY24))/SUMPRODUCT(($B$4:$AY$4=BJ$4)*($B24:$AY24&lt;&gt;"")),""))</f>
        <v/>
      </c>
    </row>
    <row r="25" customFormat="false" ht="15" hidden="false" customHeight="true" outlineLevel="0" collapsed="false">
      <c r="A25" s="4" t="str">
        <f aca="false">IF(Saisie!B25="","",Saisie!B25)</f>
        <v/>
      </c>
      <c r="B25" s="96" t="str">
        <f aca="false">IF(Saisie!D25="","",IF(Paramètres!$C$5="Lettres",IFERROR(IF(MATCH(Saisie!D25,Paramètres!$A$11:$A$16,0)&lt;=Paramètres!$C$6,INDEX(Paramètres!$E$11:$E$16,MATCH(Saisie!D25,Paramètres!$A$11:$A$16,0))/100,""),""),IFERROR(IF(OR(Saisie!D25&lt;0,Saisie!D25&gt;Paramètres!$C$7),"",Saisie!D25/Paramètres!$C$7),"")))</f>
        <v/>
      </c>
      <c r="C25" s="96" t="str">
        <f aca="false">IF(Saisie!E25="","",IF(Paramètres!$C$5="Lettres",IFERROR(IF(MATCH(Saisie!E25,Paramètres!$A$11:$A$16,0)&lt;=Paramètres!$C$6,INDEX(Paramètres!$E$11:$E$16,MATCH(Saisie!E25,Paramètres!$A$11:$A$16,0))/100,""),""),IFERROR(IF(OR(Saisie!E25&lt;0,Saisie!E25&gt;Paramètres!$C$7),"",Saisie!E25/Paramètres!$C$7),"")))</f>
        <v/>
      </c>
      <c r="D25" s="96" t="str">
        <f aca="false">IF(Saisie!F25="","",IF(Paramètres!$C$5="Lettres",IFERROR(IF(MATCH(Saisie!F25,Paramètres!$A$11:$A$16,0)&lt;=Paramètres!$C$6,INDEX(Paramètres!$E$11:$E$16,MATCH(Saisie!F25,Paramètres!$A$11:$A$16,0))/100,""),""),IFERROR(IF(OR(Saisie!F25&lt;0,Saisie!F25&gt;Paramètres!$C$7),"",Saisie!F25/Paramètres!$C$7),"")))</f>
        <v/>
      </c>
      <c r="E25" s="96" t="str">
        <f aca="false">IF(Saisie!G25="","",IF(Paramètres!$C$5="Lettres",IFERROR(IF(MATCH(Saisie!G25,Paramètres!$A$11:$A$16,0)&lt;=Paramètres!$C$6,INDEX(Paramètres!$E$11:$E$16,MATCH(Saisie!G25,Paramètres!$A$11:$A$16,0))/100,""),""),IFERROR(IF(OR(Saisie!G25&lt;0,Saisie!G25&gt;Paramètres!$C$7),"",Saisie!G25/Paramètres!$C$7),"")))</f>
        <v/>
      </c>
      <c r="F25" s="96" t="str">
        <f aca="false">IF(Saisie!H25="","",IF(Paramètres!$C$5="Lettres",IFERROR(IF(MATCH(Saisie!H25,Paramètres!$A$11:$A$16,0)&lt;=Paramètres!$C$6,INDEX(Paramètres!$E$11:$E$16,MATCH(Saisie!H25,Paramètres!$A$11:$A$16,0))/100,""),""),IFERROR(IF(OR(Saisie!H25&lt;0,Saisie!H25&gt;Paramètres!$C$7),"",Saisie!H25/Paramètres!$C$7),"")))</f>
        <v/>
      </c>
      <c r="G25" s="96" t="str">
        <f aca="false">IF(Saisie!I25="","",IF(Paramètres!$C$5="Lettres",IFERROR(IF(MATCH(Saisie!I25,Paramètres!$A$11:$A$16,0)&lt;=Paramètres!$C$6,INDEX(Paramètres!$E$11:$E$16,MATCH(Saisie!I25,Paramètres!$A$11:$A$16,0))/100,""),""),IFERROR(IF(OR(Saisie!I25&lt;0,Saisie!I25&gt;Paramètres!$C$7),"",Saisie!I25/Paramètres!$C$7),"")))</f>
        <v/>
      </c>
      <c r="H25" s="96" t="str">
        <f aca="false">IF(Saisie!J25="","",IF(Paramètres!$C$5="Lettres",IFERROR(IF(MATCH(Saisie!J25,Paramètres!$A$11:$A$16,0)&lt;=Paramètres!$C$6,INDEX(Paramètres!$E$11:$E$16,MATCH(Saisie!J25,Paramètres!$A$11:$A$16,0))/100,""),""),IFERROR(IF(OR(Saisie!J25&lt;0,Saisie!J25&gt;Paramètres!$C$7),"",Saisie!J25/Paramètres!$C$7),"")))</f>
        <v/>
      </c>
      <c r="I25" s="96" t="str">
        <f aca="false">IF(Saisie!K25="","",IF(Paramètres!$C$5="Lettres",IFERROR(IF(MATCH(Saisie!K25,Paramètres!$A$11:$A$16,0)&lt;=Paramètres!$C$6,INDEX(Paramètres!$E$11:$E$16,MATCH(Saisie!K25,Paramètres!$A$11:$A$16,0))/100,""),""),IFERROR(IF(OR(Saisie!K25&lt;0,Saisie!K25&gt;Paramètres!$C$7),"",Saisie!K25/Paramètres!$C$7),"")))</f>
        <v/>
      </c>
      <c r="J25" s="96" t="str">
        <f aca="false">IF(Saisie!L25="","",IF(Paramètres!$C$5="Lettres",IFERROR(IF(MATCH(Saisie!L25,Paramètres!$A$11:$A$16,0)&lt;=Paramètres!$C$6,INDEX(Paramètres!$E$11:$E$16,MATCH(Saisie!L25,Paramètres!$A$11:$A$16,0))/100,""),""),IFERROR(IF(OR(Saisie!L25&lt;0,Saisie!L25&gt;Paramètres!$C$7),"",Saisie!L25/Paramètres!$C$7),"")))</f>
        <v/>
      </c>
      <c r="K25" s="96" t="str">
        <f aca="false">IF(Saisie!M25="","",IF(Paramètres!$C$5="Lettres",IFERROR(IF(MATCH(Saisie!M25,Paramètres!$A$11:$A$16,0)&lt;=Paramètres!$C$6,INDEX(Paramètres!$E$11:$E$16,MATCH(Saisie!M25,Paramètres!$A$11:$A$16,0))/100,""),""),IFERROR(IF(OR(Saisie!M25&lt;0,Saisie!M25&gt;Paramètres!$C$7),"",Saisie!M25/Paramètres!$C$7),"")))</f>
        <v/>
      </c>
      <c r="L25" s="96" t="str">
        <f aca="false">IF(Saisie!N25="","",IF(Paramètres!$C$5="Lettres",IFERROR(IF(MATCH(Saisie!N25,Paramètres!$A$11:$A$16,0)&lt;=Paramètres!$C$6,INDEX(Paramètres!$E$11:$E$16,MATCH(Saisie!N25,Paramètres!$A$11:$A$16,0))/100,""),""),IFERROR(IF(OR(Saisie!N25&lt;0,Saisie!N25&gt;Paramètres!$C$7),"",Saisie!N25/Paramètres!$C$7),"")))</f>
        <v/>
      </c>
      <c r="M25" s="96" t="str">
        <f aca="false">IF(Saisie!O25="","",IF(Paramètres!$C$5="Lettres",IFERROR(IF(MATCH(Saisie!O25,Paramètres!$A$11:$A$16,0)&lt;=Paramètres!$C$6,INDEX(Paramètres!$E$11:$E$16,MATCH(Saisie!O25,Paramètres!$A$11:$A$16,0))/100,""),""),IFERROR(IF(OR(Saisie!O25&lt;0,Saisie!O25&gt;Paramètres!$C$7),"",Saisie!O25/Paramètres!$C$7),"")))</f>
        <v/>
      </c>
      <c r="N25" s="96" t="str">
        <f aca="false">IF(Saisie!P25="","",IF(Paramètres!$C$5="Lettres",IFERROR(IF(MATCH(Saisie!P25,Paramètres!$A$11:$A$16,0)&lt;=Paramètres!$C$6,INDEX(Paramètres!$E$11:$E$16,MATCH(Saisie!P25,Paramètres!$A$11:$A$16,0))/100,""),""),IFERROR(IF(OR(Saisie!P25&lt;0,Saisie!P25&gt;Paramètres!$C$7),"",Saisie!P25/Paramètres!$C$7),"")))</f>
        <v/>
      </c>
      <c r="O25" s="96" t="str">
        <f aca="false">IF(Saisie!Q25="","",IF(Paramètres!$C$5="Lettres",IFERROR(IF(MATCH(Saisie!Q25,Paramètres!$A$11:$A$16,0)&lt;=Paramètres!$C$6,INDEX(Paramètres!$E$11:$E$16,MATCH(Saisie!Q25,Paramètres!$A$11:$A$16,0))/100,""),""),IFERROR(IF(OR(Saisie!Q25&lt;0,Saisie!Q25&gt;Paramètres!$C$7),"",Saisie!Q25/Paramètres!$C$7),"")))</f>
        <v/>
      </c>
      <c r="P25" s="96" t="str">
        <f aca="false">IF(Saisie!R25="","",IF(Paramètres!$C$5="Lettres",IFERROR(IF(MATCH(Saisie!R25,Paramètres!$A$11:$A$16,0)&lt;=Paramètres!$C$6,INDEX(Paramètres!$E$11:$E$16,MATCH(Saisie!R25,Paramètres!$A$11:$A$16,0))/100,""),""),IFERROR(IF(OR(Saisie!R25&lt;0,Saisie!R25&gt;Paramètres!$C$7),"",Saisie!R25/Paramètres!$C$7),"")))</f>
        <v/>
      </c>
      <c r="Q25" s="96" t="str">
        <f aca="false">IF(Saisie!S25="","",IF(Paramètres!$C$5="Lettres",IFERROR(IF(MATCH(Saisie!S25,Paramètres!$A$11:$A$16,0)&lt;=Paramètres!$C$6,INDEX(Paramètres!$E$11:$E$16,MATCH(Saisie!S25,Paramètres!$A$11:$A$16,0))/100,""),""),IFERROR(IF(OR(Saisie!S25&lt;0,Saisie!S25&gt;Paramètres!$C$7),"",Saisie!S25/Paramètres!$C$7),"")))</f>
        <v/>
      </c>
      <c r="R25" s="96" t="str">
        <f aca="false">IF(Saisie!T25="","",IF(Paramètres!$C$5="Lettres",IFERROR(IF(MATCH(Saisie!T25,Paramètres!$A$11:$A$16,0)&lt;=Paramètres!$C$6,INDEX(Paramètres!$E$11:$E$16,MATCH(Saisie!T25,Paramètres!$A$11:$A$16,0))/100,""),""),IFERROR(IF(OR(Saisie!T25&lt;0,Saisie!T25&gt;Paramètres!$C$7),"",Saisie!T25/Paramètres!$C$7),"")))</f>
        <v/>
      </c>
      <c r="S25" s="96" t="str">
        <f aca="false">IF(Saisie!U25="","",IF(Paramètres!$C$5="Lettres",IFERROR(IF(MATCH(Saisie!U25,Paramètres!$A$11:$A$16,0)&lt;=Paramètres!$C$6,INDEX(Paramètres!$E$11:$E$16,MATCH(Saisie!U25,Paramètres!$A$11:$A$16,0))/100,""),""),IFERROR(IF(OR(Saisie!U25&lt;0,Saisie!U25&gt;Paramètres!$C$7),"",Saisie!U25/Paramètres!$C$7),"")))</f>
        <v/>
      </c>
      <c r="T25" s="96" t="str">
        <f aca="false">IF(Saisie!V25="","",IF(Paramètres!$C$5="Lettres",IFERROR(IF(MATCH(Saisie!V25,Paramètres!$A$11:$A$16,0)&lt;=Paramètres!$C$6,INDEX(Paramètres!$E$11:$E$16,MATCH(Saisie!V25,Paramètres!$A$11:$A$16,0))/100,""),""),IFERROR(IF(OR(Saisie!V25&lt;0,Saisie!V25&gt;Paramètres!$C$7),"",Saisie!V25/Paramètres!$C$7),"")))</f>
        <v/>
      </c>
      <c r="U25" s="96" t="str">
        <f aca="false">IF(Saisie!W25="","",IF(Paramètres!$C$5="Lettres",IFERROR(IF(MATCH(Saisie!W25,Paramètres!$A$11:$A$16,0)&lt;=Paramètres!$C$6,INDEX(Paramètres!$E$11:$E$16,MATCH(Saisie!W25,Paramètres!$A$11:$A$16,0))/100,""),""),IFERROR(IF(OR(Saisie!W25&lt;0,Saisie!W25&gt;Paramètres!$C$7),"",Saisie!W25/Paramètres!$C$7),"")))</f>
        <v/>
      </c>
      <c r="V25" s="96" t="str">
        <f aca="false">IF(Saisie!X25="","",IF(Paramètres!$C$5="Lettres",IFERROR(IF(MATCH(Saisie!X25,Paramètres!$A$11:$A$16,0)&lt;=Paramètres!$C$6,INDEX(Paramètres!$E$11:$E$16,MATCH(Saisie!X25,Paramètres!$A$11:$A$16,0))/100,""),""),IFERROR(IF(OR(Saisie!X25&lt;0,Saisie!X25&gt;Paramètres!$C$7),"",Saisie!X25/Paramètres!$C$7),"")))</f>
        <v/>
      </c>
      <c r="W25" s="96" t="str">
        <f aca="false">IF(Saisie!Y25="","",IF(Paramètres!$C$5="Lettres",IFERROR(IF(MATCH(Saisie!Y25,Paramètres!$A$11:$A$16,0)&lt;=Paramètres!$C$6,INDEX(Paramètres!$E$11:$E$16,MATCH(Saisie!Y25,Paramètres!$A$11:$A$16,0))/100,""),""),IFERROR(IF(OR(Saisie!Y25&lt;0,Saisie!Y25&gt;Paramètres!$C$7),"",Saisie!Y25/Paramètres!$C$7),"")))</f>
        <v/>
      </c>
      <c r="X25" s="96" t="str">
        <f aca="false">IF(Saisie!Z25="","",IF(Paramètres!$C$5="Lettres",IFERROR(IF(MATCH(Saisie!Z25,Paramètres!$A$11:$A$16,0)&lt;=Paramètres!$C$6,INDEX(Paramètres!$E$11:$E$16,MATCH(Saisie!Z25,Paramètres!$A$11:$A$16,0))/100,""),""),IFERROR(IF(OR(Saisie!Z25&lt;0,Saisie!Z25&gt;Paramètres!$C$7),"",Saisie!Z25/Paramètres!$C$7),"")))</f>
        <v/>
      </c>
      <c r="Y25" s="96" t="str">
        <f aca="false">IF(Saisie!AA25="","",IF(Paramètres!$C$5="Lettres",IFERROR(IF(MATCH(Saisie!AA25,Paramètres!$A$11:$A$16,0)&lt;=Paramètres!$C$6,INDEX(Paramètres!$E$11:$E$16,MATCH(Saisie!AA25,Paramètres!$A$11:$A$16,0))/100,""),""),IFERROR(IF(OR(Saisie!AA25&lt;0,Saisie!AA25&gt;Paramètres!$C$7),"",Saisie!AA25/Paramètres!$C$7),"")))</f>
        <v/>
      </c>
      <c r="Z25" s="96" t="str">
        <f aca="false">IF(Saisie!AB25="","",IF(Paramètres!$C$5="Lettres",IFERROR(IF(MATCH(Saisie!AB25,Paramètres!$A$11:$A$16,0)&lt;=Paramètres!$C$6,INDEX(Paramètres!$E$11:$E$16,MATCH(Saisie!AB25,Paramètres!$A$11:$A$16,0))/100,""),""),IFERROR(IF(OR(Saisie!AB25&lt;0,Saisie!AB25&gt;Paramètres!$C$7),"",Saisie!AB25/Paramètres!$C$7),"")))</f>
        <v/>
      </c>
      <c r="AA25" s="96" t="str">
        <f aca="false">IF(Saisie!AC25="","",IF(Paramètres!$C$5="Lettres",IFERROR(IF(MATCH(Saisie!AC25,Paramètres!$A$11:$A$16,0)&lt;=Paramètres!$C$6,INDEX(Paramètres!$E$11:$E$16,MATCH(Saisie!AC25,Paramètres!$A$11:$A$16,0))/100,""),""),IFERROR(IF(OR(Saisie!AC25&lt;0,Saisie!AC25&gt;Paramètres!$C$7),"",Saisie!AC25/Paramètres!$C$7),"")))</f>
        <v/>
      </c>
      <c r="AB25" s="96" t="str">
        <f aca="false">IF(Saisie!AD25="","",IF(Paramètres!$C$5="Lettres",IFERROR(IF(MATCH(Saisie!AD25,Paramètres!$A$11:$A$16,0)&lt;=Paramètres!$C$6,INDEX(Paramètres!$E$11:$E$16,MATCH(Saisie!AD25,Paramètres!$A$11:$A$16,0))/100,""),""),IFERROR(IF(OR(Saisie!AD25&lt;0,Saisie!AD25&gt;Paramètres!$C$7),"",Saisie!AD25/Paramètres!$C$7),"")))</f>
        <v/>
      </c>
      <c r="AC25" s="96" t="str">
        <f aca="false">IF(Saisie!AE25="","",IF(Paramètres!$C$5="Lettres",IFERROR(IF(MATCH(Saisie!AE25,Paramètres!$A$11:$A$16,0)&lt;=Paramètres!$C$6,INDEX(Paramètres!$E$11:$E$16,MATCH(Saisie!AE25,Paramètres!$A$11:$A$16,0))/100,""),""),IFERROR(IF(OR(Saisie!AE25&lt;0,Saisie!AE25&gt;Paramètres!$C$7),"",Saisie!AE25/Paramètres!$C$7),"")))</f>
        <v/>
      </c>
      <c r="AD25" s="96" t="str">
        <f aca="false">IF(Saisie!AF25="","",IF(Paramètres!$C$5="Lettres",IFERROR(IF(MATCH(Saisie!AF25,Paramètres!$A$11:$A$16,0)&lt;=Paramètres!$C$6,INDEX(Paramètres!$E$11:$E$16,MATCH(Saisie!AF25,Paramètres!$A$11:$A$16,0))/100,""),""),IFERROR(IF(OR(Saisie!AF25&lt;0,Saisie!AF25&gt;Paramètres!$C$7),"",Saisie!AF25/Paramètres!$C$7),"")))</f>
        <v/>
      </c>
      <c r="AE25" s="96" t="str">
        <f aca="false">IF(Saisie!AG25="","",IF(Paramètres!$C$5="Lettres",IFERROR(IF(MATCH(Saisie!AG25,Paramètres!$A$11:$A$16,0)&lt;=Paramètres!$C$6,INDEX(Paramètres!$E$11:$E$16,MATCH(Saisie!AG25,Paramètres!$A$11:$A$16,0))/100,""),""),IFERROR(IF(OR(Saisie!AG25&lt;0,Saisie!AG25&gt;Paramètres!$C$7),"",Saisie!AG25/Paramètres!$C$7),"")))</f>
        <v/>
      </c>
      <c r="AF25" s="96" t="str">
        <f aca="false">IF(Saisie!AH25="","",IF(Paramètres!$C$5="Lettres",IFERROR(IF(MATCH(Saisie!AH25,Paramètres!$A$11:$A$16,0)&lt;=Paramètres!$C$6,INDEX(Paramètres!$E$11:$E$16,MATCH(Saisie!AH25,Paramètres!$A$11:$A$16,0))/100,""),""),IFERROR(IF(OR(Saisie!AH25&lt;0,Saisie!AH25&gt;Paramètres!$C$7),"",Saisie!AH25/Paramètres!$C$7),"")))</f>
        <v/>
      </c>
      <c r="AG25" s="96" t="str">
        <f aca="false">IF(Saisie!AI25="","",IF(Paramètres!$C$5="Lettres",IFERROR(IF(MATCH(Saisie!AI25,Paramètres!$A$11:$A$16,0)&lt;=Paramètres!$C$6,INDEX(Paramètres!$E$11:$E$16,MATCH(Saisie!AI25,Paramètres!$A$11:$A$16,0))/100,""),""),IFERROR(IF(OR(Saisie!AI25&lt;0,Saisie!AI25&gt;Paramètres!$C$7),"",Saisie!AI25/Paramètres!$C$7),"")))</f>
        <v/>
      </c>
      <c r="AH25" s="96" t="str">
        <f aca="false">IF(Saisie!AJ25="","",IF(Paramètres!$C$5="Lettres",IFERROR(IF(MATCH(Saisie!AJ25,Paramètres!$A$11:$A$16,0)&lt;=Paramètres!$C$6,INDEX(Paramètres!$E$11:$E$16,MATCH(Saisie!AJ25,Paramètres!$A$11:$A$16,0))/100,""),""),IFERROR(IF(OR(Saisie!AJ25&lt;0,Saisie!AJ25&gt;Paramètres!$C$7),"",Saisie!AJ25/Paramètres!$C$7),"")))</f>
        <v/>
      </c>
      <c r="AI25" s="96" t="str">
        <f aca="false">IF(Saisie!AK25="","",IF(Paramètres!$C$5="Lettres",IFERROR(IF(MATCH(Saisie!AK25,Paramètres!$A$11:$A$16,0)&lt;=Paramètres!$C$6,INDEX(Paramètres!$E$11:$E$16,MATCH(Saisie!AK25,Paramètres!$A$11:$A$16,0))/100,""),""),IFERROR(IF(OR(Saisie!AK25&lt;0,Saisie!AK25&gt;Paramètres!$C$7),"",Saisie!AK25/Paramètres!$C$7),"")))</f>
        <v/>
      </c>
      <c r="AJ25" s="96" t="str">
        <f aca="false">IF(Saisie!AL25="","",IF(Paramètres!$C$5="Lettres",IFERROR(IF(MATCH(Saisie!AL25,Paramètres!$A$11:$A$16,0)&lt;=Paramètres!$C$6,INDEX(Paramètres!$E$11:$E$16,MATCH(Saisie!AL25,Paramètres!$A$11:$A$16,0))/100,""),""),IFERROR(IF(OR(Saisie!AL25&lt;0,Saisie!AL25&gt;Paramètres!$C$7),"",Saisie!AL25/Paramètres!$C$7),"")))</f>
        <v/>
      </c>
      <c r="AK25" s="96" t="str">
        <f aca="false">IF(Saisie!AM25="","",IF(Paramètres!$C$5="Lettres",IFERROR(IF(MATCH(Saisie!AM25,Paramètres!$A$11:$A$16,0)&lt;=Paramètres!$C$6,INDEX(Paramètres!$E$11:$E$16,MATCH(Saisie!AM25,Paramètres!$A$11:$A$16,0))/100,""),""),IFERROR(IF(OR(Saisie!AM25&lt;0,Saisie!AM25&gt;Paramètres!$C$7),"",Saisie!AM25/Paramètres!$C$7),"")))</f>
        <v/>
      </c>
      <c r="AL25" s="96" t="str">
        <f aca="false">IF(Saisie!AN25="","",IF(Paramètres!$C$5="Lettres",IFERROR(IF(MATCH(Saisie!AN25,Paramètres!$A$11:$A$16,0)&lt;=Paramètres!$C$6,INDEX(Paramètres!$E$11:$E$16,MATCH(Saisie!AN25,Paramètres!$A$11:$A$16,0))/100,""),""),IFERROR(IF(OR(Saisie!AN25&lt;0,Saisie!AN25&gt;Paramètres!$C$7),"",Saisie!AN25/Paramètres!$C$7),"")))</f>
        <v/>
      </c>
      <c r="AM25" s="96" t="str">
        <f aca="false">IF(Saisie!AO25="","",IF(Paramètres!$C$5="Lettres",IFERROR(IF(MATCH(Saisie!AO25,Paramètres!$A$11:$A$16,0)&lt;=Paramètres!$C$6,INDEX(Paramètres!$E$11:$E$16,MATCH(Saisie!AO25,Paramètres!$A$11:$A$16,0))/100,""),""),IFERROR(IF(OR(Saisie!AO25&lt;0,Saisie!AO25&gt;Paramètres!$C$7),"",Saisie!AO25/Paramètres!$C$7),"")))</f>
        <v/>
      </c>
      <c r="AN25" s="96" t="str">
        <f aca="false">IF(Saisie!AP25="","",IF(Paramètres!$C$5="Lettres",IFERROR(IF(MATCH(Saisie!AP25,Paramètres!$A$11:$A$16,0)&lt;=Paramètres!$C$6,INDEX(Paramètres!$E$11:$E$16,MATCH(Saisie!AP25,Paramètres!$A$11:$A$16,0))/100,""),""),IFERROR(IF(OR(Saisie!AP25&lt;0,Saisie!AP25&gt;Paramètres!$C$7),"",Saisie!AP25/Paramètres!$C$7),"")))</f>
        <v/>
      </c>
      <c r="AO25" s="96" t="str">
        <f aca="false">IF(Saisie!AQ25="","",IF(Paramètres!$C$5="Lettres",IFERROR(IF(MATCH(Saisie!AQ25,Paramètres!$A$11:$A$16,0)&lt;=Paramètres!$C$6,INDEX(Paramètres!$E$11:$E$16,MATCH(Saisie!AQ25,Paramètres!$A$11:$A$16,0))/100,""),""),IFERROR(IF(OR(Saisie!AQ25&lt;0,Saisie!AQ25&gt;Paramètres!$C$7),"",Saisie!AQ25/Paramètres!$C$7),"")))</f>
        <v/>
      </c>
      <c r="AP25" s="96" t="str">
        <f aca="false">IF(Saisie!AR25="","",IF(Paramètres!$C$5="Lettres",IFERROR(IF(MATCH(Saisie!AR25,Paramètres!$A$11:$A$16,0)&lt;=Paramètres!$C$6,INDEX(Paramètres!$E$11:$E$16,MATCH(Saisie!AR25,Paramètres!$A$11:$A$16,0))/100,""),""),IFERROR(IF(OR(Saisie!AR25&lt;0,Saisie!AR25&gt;Paramètres!$C$7),"",Saisie!AR25/Paramètres!$C$7),"")))</f>
        <v/>
      </c>
      <c r="AQ25" s="96" t="str">
        <f aca="false">IF(Saisie!AS25="","",IF(Paramètres!$C$5="Lettres",IFERROR(IF(MATCH(Saisie!AS25,Paramètres!$A$11:$A$16,0)&lt;=Paramètres!$C$6,INDEX(Paramètres!$E$11:$E$16,MATCH(Saisie!AS25,Paramètres!$A$11:$A$16,0))/100,""),""),IFERROR(IF(OR(Saisie!AS25&lt;0,Saisie!AS25&gt;Paramètres!$C$7),"",Saisie!AS25/Paramètres!$C$7),"")))</f>
        <v/>
      </c>
      <c r="AR25" s="96" t="str">
        <f aca="false">IF(Saisie!AT25="","",IF(Paramètres!$C$5="Lettres",IFERROR(IF(MATCH(Saisie!AT25,Paramètres!$A$11:$A$16,0)&lt;=Paramètres!$C$6,INDEX(Paramètres!$E$11:$E$16,MATCH(Saisie!AT25,Paramètres!$A$11:$A$16,0))/100,""),""),IFERROR(IF(OR(Saisie!AT25&lt;0,Saisie!AT25&gt;Paramètres!$C$7),"",Saisie!AT25/Paramètres!$C$7),"")))</f>
        <v/>
      </c>
      <c r="AS25" s="96" t="str">
        <f aca="false">IF(Saisie!AU25="","",IF(Paramètres!$C$5="Lettres",IFERROR(IF(MATCH(Saisie!AU25,Paramètres!$A$11:$A$16,0)&lt;=Paramètres!$C$6,INDEX(Paramètres!$E$11:$E$16,MATCH(Saisie!AU25,Paramètres!$A$11:$A$16,0))/100,""),""),IFERROR(IF(OR(Saisie!AU25&lt;0,Saisie!AU25&gt;Paramètres!$C$7),"",Saisie!AU25/Paramètres!$C$7),"")))</f>
        <v/>
      </c>
      <c r="AT25" s="96" t="str">
        <f aca="false">IF(Saisie!AV25="","",IF(Paramètres!$C$5="Lettres",IFERROR(IF(MATCH(Saisie!AV25,Paramètres!$A$11:$A$16,0)&lt;=Paramètres!$C$6,INDEX(Paramètres!$E$11:$E$16,MATCH(Saisie!AV25,Paramètres!$A$11:$A$16,0))/100,""),""),IFERROR(IF(OR(Saisie!AV25&lt;0,Saisie!AV25&gt;Paramètres!$C$7),"",Saisie!AV25/Paramètres!$C$7),"")))</f>
        <v/>
      </c>
      <c r="AU25" s="96" t="str">
        <f aca="false">IF(Saisie!AW25="","",IF(Paramètres!$C$5="Lettres",IFERROR(IF(MATCH(Saisie!AW25,Paramètres!$A$11:$A$16,0)&lt;=Paramètres!$C$6,INDEX(Paramètres!$E$11:$E$16,MATCH(Saisie!AW25,Paramètres!$A$11:$A$16,0))/100,""),""),IFERROR(IF(OR(Saisie!AW25&lt;0,Saisie!AW25&gt;Paramètres!$C$7),"",Saisie!AW25/Paramètres!$C$7),"")))</f>
        <v/>
      </c>
      <c r="AV25" s="96" t="str">
        <f aca="false">IF(Saisie!AX25="","",IF(Paramètres!$C$5="Lettres",IFERROR(IF(MATCH(Saisie!AX25,Paramètres!$A$11:$A$16,0)&lt;=Paramètres!$C$6,INDEX(Paramètres!$E$11:$E$16,MATCH(Saisie!AX25,Paramètres!$A$11:$A$16,0))/100,""),""),IFERROR(IF(OR(Saisie!AX25&lt;0,Saisie!AX25&gt;Paramètres!$C$7),"",Saisie!AX25/Paramètres!$C$7),"")))</f>
        <v/>
      </c>
      <c r="AW25" s="96" t="str">
        <f aca="false">IF(Saisie!AY25="","",IF(Paramètres!$C$5="Lettres",IFERROR(IF(MATCH(Saisie!AY25,Paramètres!$A$11:$A$16,0)&lt;=Paramètres!$C$6,INDEX(Paramètres!$E$11:$E$16,MATCH(Saisie!AY25,Paramètres!$A$11:$A$16,0))/100,""),""),IFERROR(IF(OR(Saisie!AY25&lt;0,Saisie!AY25&gt;Paramètres!$C$7),"",Saisie!AY25/Paramètres!$C$7),"")))</f>
        <v/>
      </c>
      <c r="AX25" s="96" t="str">
        <f aca="false">IF(Saisie!AZ25="","",IF(Paramètres!$C$5="Lettres",IFERROR(IF(MATCH(Saisie!AZ25,Paramètres!$A$11:$A$16,0)&lt;=Paramètres!$C$6,INDEX(Paramètres!$E$11:$E$16,MATCH(Saisie!AZ25,Paramètres!$A$11:$A$16,0))/100,""),""),IFERROR(IF(OR(Saisie!AZ25&lt;0,Saisie!AZ25&gt;Paramètres!$C$7),"",Saisie!AZ25/Paramètres!$C$7),"")))</f>
        <v/>
      </c>
      <c r="AY25" s="96" t="str">
        <f aca="false">IF(Saisie!BA25="","",IF(Paramètres!$C$5="Lettres",IFERROR(IF(MATCH(Saisie!BA25,Paramètres!$A$11:$A$16,0)&lt;=Paramètres!$C$6,INDEX(Paramètres!$E$11:$E$16,MATCH(Saisie!BA25,Paramètres!$A$11:$A$16,0))/100,""),""),IFERROR(IF(OR(Saisie!BA25&lt;0,Saisie!BA25&gt;Paramètres!$C$7),"",Saisie!BA25/Paramètres!$C$7),"")))</f>
        <v/>
      </c>
      <c r="AZ25" s="4"/>
      <c r="BA25" s="96" t="str">
        <f aca="false">IF($A25="","",IFERROR(SUMPRODUCT(($B$4:$AY$4=BA$4)*N($B25:$AY25))/SUMPRODUCT(($B$4:$AY$4=BA$4)*($B25:$AY25&lt;&gt;"")),""))</f>
        <v/>
      </c>
      <c r="BB25" s="96" t="str">
        <f aca="false">IF($A25="","",IFERROR(SUMPRODUCT(($B$4:$AY$4=BB$4)*N($B25:$AY25))/SUMPRODUCT(($B$4:$AY$4=BB$4)*($B25:$AY25&lt;&gt;"")),""))</f>
        <v/>
      </c>
      <c r="BC25" s="96" t="str">
        <f aca="false">IF($A25="","",IFERROR(SUMPRODUCT(($B$4:$AY$4=BC$4)*N($B25:$AY25))/SUMPRODUCT(($B$4:$AY$4=BC$4)*($B25:$AY25&lt;&gt;"")),""))</f>
        <v/>
      </c>
      <c r="BD25" s="96" t="str">
        <f aca="false">IF($A25="","",IFERROR(SUMPRODUCT(($B$4:$AY$4=BD$4)*N($B25:$AY25))/SUMPRODUCT(($B$4:$AY$4=BD$4)*($B25:$AY25&lt;&gt;"")),""))</f>
        <v/>
      </c>
      <c r="BE25" s="96" t="str">
        <f aca="false">IF($A25="","",IFERROR(SUMPRODUCT(($B$4:$AY$4=BE$4)*N($B25:$AY25))/SUMPRODUCT(($B$4:$AY$4=BE$4)*($B25:$AY25&lt;&gt;"")),""))</f>
        <v/>
      </c>
      <c r="BF25" s="96" t="str">
        <f aca="false">IF($A25="","",IFERROR(SUMPRODUCT(($B$4:$AY$4=BF$4)*N($B25:$AY25))/SUMPRODUCT(($B$4:$AY$4=BF$4)*($B25:$AY25&lt;&gt;"")),""))</f>
        <v/>
      </c>
      <c r="BG25" s="96" t="str">
        <f aca="false">IF($A25="","",IFERROR(SUMPRODUCT(($B$4:$AY$4=BG$4)*N($B25:$AY25))/SUMPRODUCT(($B$4:$AY$4=BG$4)*($B25:$AY25&lt;&gt;"")),""))</f>
        <v/>
      </c>
      <c r="BH25" s="96" t="str">
        <f aca="false">IF($A25="","",IFERROR(SUMPRODUCT(($B$4:$AY$4=BH$4)*N($B25:$AY25))/SUMPRODUCT(($B$4:$AY$4=BH$4)*($B25:$AY25&lt;&gt;"")),""))</f>
        <v/>
      </c>
      <c r="BI25" s="96" t="str">
        <f aca="false">IF($A25="","",IFERROR(SUMPRODUCT(($B$4:$AY$4=BI$4)*N($B25:$AY25))/SUMPRODUCT(($B$4:$AY$4=BI$4)*($B25:$AY25&lt;&gt;"")),""))</f>
        <v/>
      </c>
      <c r="BJ25" s="96" t="str">
        <f aca="false">IF($A25="","",IFERROR(SUMPRODUCT(($B$4:$AY$4=BJ$4)*N($B25:$AY25))/SUMPRODUCT(($B$4:$AY$4=BJ$4)*($B25:$AY25&lt;&gt;"")),""))</f>
        <v/>
      </c>
    </row>
    <row r="26" customFormat="false" ht="15" hidden="false" customHeight="true" outlineLevel="0" collapsed="false">
      <c r="A26" s="4" t="str">
        <f aca="false">IF(Saisie!B26="","",Saisie!B26)</f>
        <v/>
      </c>
      <c r="B26" s="96" t="str">
        <f aca="false">IF(Saisie!D26="","",IF(Paramètres!$C$5="Lettres",IFERROR(IF(MATCH(Saisie!D26,Paramètres!$A$11:$A$16,0)&lt;=Paramètres!$C$6,INDEX(Paramètres!$E$11:$E$16,MATCH(Saisie!D26,Paramètres!$A$11:$A$16,0))/100,""),""),IFERROR(IF(OR(Saisie!D26&lt;0,Saisie!D26&gt;Paramètres!$C$7),"",Saisie!D26/Paramètres!$C$7),"")))</f>
        <v/>
      </c>
      <c r="C26" s="96" t="str">
        <f aca="false">IF(Saisie!E26="","",IF(Paramètres!$C$5="Lettres",IFERROR(IF(MATCH(Saisie!E26,Paramètres!$A$11:$A$16,0)&lt;=Paramètres!$C$6,INDEX(Paramètres!$E$11:$E$16,MATCH(Saisie!E26,Paramètres!$A$11:$A$16,0))/100,""),""),IFERROR(IF(OR(Saisie!E26&lt;0,Saisie!E26&gt;Paramètres!$C$7),"",Saisie!E26/Paramètres!$C$7),"")))</f>
        <v/>
      </c>
      <c r="D26" s="96" t="str">
        <f aca="false">IF(Saisie!F26="","",IF(Paramètres!$C$5="Lettres",IFERROR(IF(MATCH(Saisie!F26,Paramètres!$A$11:$A$16,0)&lt;=Paramètres!$C$6,INDEX(Paramètres!$E$11:$E$16,MATCH(Saisie!F26,Paramètres!$A$11:$A$16,0))/100,""),""),IFERROR(IF(OR(Saisie!F26&lt;0,Saisie!F26&gt;Paramètres!$C$7),"",Saisie!F26/Paramètres!$C$7),"")))</f>
        <v/>
      </c>
      <c r="E26" s="96" t="str">
        <f aca="false">IF(Saisie!G26="","",IF(Paramètres!$C$5="Lettres",IFERROR(IF(MATCH(Saisie!G26,Paramètres!$A$11:$A$16,0)&lt;=Paramètres!$C$6,INDEX(Paramètres!$E$11:$E$16,MATCH(Saisie!G26,Paramètres!$A$11:$A$16,0))/100,""),""),IFERROR(IF(OR(Saisie!G26&lt;0,Saisie!G26&gt;Paramètres!$C$7),"",Saisie!G26/Paramètres!$C$7),"")))</f>
        <v/>
      </c>
      <c r="F26" s="96" t="str">
        <f aca="false">IF(Saisie!H26="","",IF(Paramètres!$C$5="Lettres",IFERROR(IF(MATCH(Saisie!H26,Paramètres!$A$11:$A$16,0)&lt;=Paramètres!$C$6,INDEX(Paramètres!$E$11:$E$16,MATCH(Saisie!H26,Paramètres!$A$11:$A$16,0))/100,""),""),IFERROR(IF(OR(Saisie!H26&lt;0,Saisie!H26&gt;Paramètres!$C$7),"",Saisie!H26/Paramètres!$C$7),"")))</f>
        <v/>
      </c>
      <c r="G26" s="96" t="str">
        <f aca="false">IF(Saisie!I26="","",IF(Paramètres!$C$5="Lettres",IFERROR(IF(MATCH(Saisie!I26,Paramètres!$A$11:$A$16,0)&lt;=Paramètres!$C$6,INDEX(Paramètres!$E$11:$E$16,MATCH(Saisie!I26,Paramètres!$A$11:$A$16,0))/100,""),""),IFERROR(IF(OR(Saisie!I26&lt;0,Saisie!I26&gt;Paramètres!$C$7),"",Saisie!I26/Paramètres!$C$7),"")))</f>
        <v/>
      </c>
      <c r="H26" s="96" t="str">
        <f aca="false">IF(Saisie!J26="","",IF(Paramètres!$C$5="Lettres",IFERROR(IF(MATCH(Saisie!J26,Paramètres!$A$11:$A$16,0)&lt;=Paramètres!$C$6,INDEX(Paramètres!$E$11:$E$16,MATCH(Saisie!J26,Paramètres!$A$11:$A$16,0))/100,""),""),IFERROR(IF(OR(Saisie!J26&lt;0,Saisie!J26&gt;Paramètres!$C$7),"",Saisie!J26/Paramètres!$C$7),"")))</f>
        <v/>
      </c>
      <c r="I26" s="96" t="str">
        <f aca="false">IF(Saisie!K26="","",IF(Paramètres!$C$5="Lettres",IFERROR(IF(MATCH(Saisie!K26,Paramètres!$A$11:$A$16,0)&lt;=Paramètres!$C$6,INDEX(Paramètres!$E$11:$E$16,MATCH(Saisie!K26,Paramètres!$A$11:$A$16,0))/100,""),""),IFERROR(IF(OR(Saisie!K26&lt;0,Saisie!K26&gt;Paramètres!$C$7),"",Saisie!K26/Paramètres!$C$7),"")))</f>
        <v/>
      </c>
      <c r="J26" s="96" t="str">
        <f aca="false">IF(Saisie!L26="","",IF(Paramètres!$C$5="Lettres",IFERROR(IF(MATCH(Saisie!L26,Paramètres!$A$11:$A$16,0)&lt;=Paramètres!$C$6,INDEX(Paramètres!$E$11:$E$16,MATCH(Saisie!L26,Paramètres!$A$11:$A$16,0))/100,""),""),IFERROR(IF(OR(Saisie!L26&lt;0,Saisie!L26&gt;Paramètres!$C$7),"",Saisie!L26/Paramètres!$C$7),"")))</f>
        <v/>
      </c>
      <c r="K26" s="96" t="str">
        <f aca="false">IF(Saisie!M26="","",IF(Paramètres!$C$5="Lettres",IFERROR(IF(MATCH(Saisie!M26,Paramètres!$A$11:$A$16,0)&lt;=Paramètres!$C$6,INDEX(Paramètres!$E$11:$E$16,MATCH(Saisie!M26,Paramètres!$A$11:$A$16,0))/100,""),""),IFERROR(IF(OR(Saisie!M26&lt;0,Saisie!M26&gt;Paramètres!$C$7),"",Saisie!M26/Paramètres!$C$7),"")))</f>
        <v/>
      </c>
      <c r="L26" s="96" t="str">
        <f aca="false">IF(Saisie!N26="","",IF(Paramètres!$C$5="Lettres",IFERROR(IF(MATCH(Saisie!N26,Paramètres!$A$11:$A$16,0)&lt;=Paramètres!$C$6,INDEX(Paramètres!$E$11:$E$16,MATCH(Saisie!N26,Paramètres!$A$11:$A$16,0))/100,""),""),IFERROR(IF(OR(Saisie!N26&lt;0,Saisie!N26&gt;Paramètres!$C$7),"",Saisie!N26/Paramètres!$C$7),"")))</f>
        <v/>
      </c>
      <c r="M26" s="96" t="str">
        <f aca="false">IF(Saisie!O26="","",IF(Paramètres!$C$5="Lettres",IFERROR(IF(MATCH(Saisie!O26,Paramètres!$A$11:$A$16,0)&lt;=Paramètres!$C$6,INDEX(Paramètres!$E$11:$E$16,MATCH(Saisie!O26,Paramètres!$A$11:$A$16,0))/100,""),""),IFERROR(IF(OR(Saisie!O26&lt;0,Saisie!O26&gt;Paramètres!$C$7),"",Saisie!O26/Paramètres!$C$7),"")))</f>
        <v/>
      </c>
      <c r="N26" s="96" t="str">
        <f aca="false">IF(Saisie!P26="","",IF(Paramètres!$C$5="Lettres",IFERROR(IF(MATCH(Saisie!P26,Paramètres!$A$11:$A$16,0)&lt;=Paramètres!$C$6,INDEX(Paramètres!$E$11:$E$16,MATCH(Saisie!P26,Paramètres!$A$11:$A$16,0))/100,""),""),IFERROR(IF(OR(Saisie!P26&lt;0,Saisie!P26&gt;Paramètres!$C$7),"",Saisie!P26/Paramètres!$C$7),"")))</f>
        <v/>
      </c>
      <c r="O26" s="96" t="str">
        <f aca="false">IF(Saisie!Q26="","",IF(Paramètres!$C$5="Lettres",IFERROR(IF(MATCH(Saisie!Q26,Paramètres!$A$11:$A$16,0)&lt;=Paramètres!$C$6,INDEX(Paramètres!$E$11:$E$16,MATCH(Saisie!Q26,Paramètres!$A$11:$A$16,0))/100,""),""),IFERROR(IF(OR(Saisie!Q26&lt;0,Saisie!Q26&gt;Paramètres!$C$7),"",Saisie!Q26/Paramètres!$C$7),"")))</f>
        <v/>
      </c>
      <c r="P26" s="96" t="str">
        <f aca="false">IF(Saisie!R26="","",IF(Paramètres!$C$5="Lettres",IFERROR(IF(MATCH(Saisie!R26,Paramètres!$A$11:$A$16,0)&lt;=Paramètres!$C$6,INDEX(Paramètres!$E$11:$E$16,MATCH(Saisie!R26,Paramètres!$A$11:$A$16,0))/100,""),""),IFERROR(IF(OR(Saisie!R26&lt;0,Saisie!R26&gt;Paramètres!$C$7),"",Saisie!R26/Paramètres!$C$7),"")))</f>
        <v/>
      </c>
      <c r="Q26" s="96" t="str">
        <f aca="false">IF(Saisie!S26="","",IF(Paramètres!$C$5="Lettres",IFERROR(IF(MATCH(Saisie!S26,Paramètres!$A$11:$A$16,0)&lt;=Paramètres!$C$6,INDEX(Paramètres!$E$11:$E$16,MATCH(Saisie!S26,Paramètres!$A$11:$A$16,0))/100,""),""),IFERROR(IF(OR(Saisie!S26&lt;0,Saisie!S26&gt;Paramètres!$C$7),"",Saisie!S26/Paramètres!$C$7),"")))</f>
        <v/>
      </c>
      <c r="R26" s="96" t="str">
        <f aca="false">IF(Saisie!T26="","",IF(Paramètres!$C$5="Lettres",IFERROR(IF(MATCH(Saisie!T26,Paramètres!$A$11:$A$16,0)&lt;=Paramètres!$C$6,INDEX(Paramètres!$E$11:$E$16,MATCH(Saisie!T26,Paramètres!$A$11:$A$16,0))/100,""),""),IFERROR(IF(OR(Saisie!T26&lt;0,Saisie!T26&gt;Paramètres!$C$7),"",Saisie!T26/Paramètres!$C$7),"")))</f>
        <v/>
      </c>
      <c r="S26" s="96" t="str">
        <f aca="false">IF(Saisie!U26="","",IF(Paramètres!$C$5="Lettres",IFERROR(IF(MATCH(Saisie!U26,Paramètres!$A$11:$A$16,0)&lt;=Paramètres!$C$6,INDEX(Paramètres!$E$11:$E$16,MATCH(Saisie!U26,Paramètres!$A$11:$A$16,0))/100,""),""),IFERROR(IF(OR(Saisie!U26&lt;0,Saisie!U26&gt;Paramètres!$C$7),"",Saisie!U26/Paramètres!$C$7),"")))</f>
        <v/>
      </c>
      <c r="T26" s="96" t="str">
        <f aca="false">IF(Saisie!V26="","",IF(Paramètres!$C$5="Lettres",IFERROR(IF(MATCH(Saisie!V26,Paramètres!$A$11:$A$16,0)&lt;=Paramètres!$C$6,INDEX(Paramètres!$E$11:$E$16,MATCH(Saisie!V26,Paramètres!$A$11:$A$16,0))/100,""),""),IFERROR(IF(OR(Saisie!V26&lt;0,Saisie!V26&gt;Paramètres!$C$7),"",Saisie!V26/Paramètres!$C$7),"")))</f>
        <v/>
      </c>
      <c r="U26" s="96" t="str">
        <f aca="false">IF(Saisie!W26="","",IF(Paramètres!$C$5="Lettres",IFERROR(IF(MATCH(Saisie!W26,Paramètres!$A$11:$A$16,0)&lt;=Paramètres!$C$6,INDEX(Paramètres!$E$11:$E$16,MATCH(Saisie!W26,Paramètres!$A$11:$A$16,0))/100,""),""),IFERROR(IF(OR(Saisie!W26&lt;0,Saisie!W26&gt;Paramètres!$C$7),"",Saisie!W26/Paramètres!$C$7),"")))</f>
        <v/>
      </c>
      <c r="V26" s="96" t="str">
        <f aca="false">IF(Saisie!X26="","",IF(Paramètres!$C$5="Lettres",IFERROR(IF(MATCH(Saisie!X26,Paramètres!$A$11:$A$16,0)&lt;=Paramètres!$C$6,INDEX(Paramètres!$E$11:$E$16,MATCH(Saisie!X26,Paramètres!$A$11:$A$16,0))/100,""),""),IFERROR(IF(OR(Saisie!X26&lt;0,Saisie!X26&gt;Paramètres!$C$7),"",Saisie!X26/Paramètres!$C$7),"")))</f>
        <v/>
      </c>
      <c r="W26" s="96" t="str">
        <f aca="false">IF(Saisie!Y26="","",IF(Paramètres!$C$5="Lettres",IFERROR(IF(MATCH(Saisie!Y26,Paramètres!$A$11:$A$16,0)&lt;=Paramètres!$C$6,INDEX(Paramètres!$E$11:$E$16,MATCH(Saisie!Y26,Paramètres!$A$11:$A$16,0))/100,""),""),IFERROR(IF(OR(Saisie!Y26&lt;0,Saisie!Y26&gt;Paramètres!$C$7),"",Saisie!Y26/Paramètres!$C$7),"")))</f>
        <v/>
      </c>
      <c r="X26" s="96" t="str">
        <f aca="false">IF(Saisie!Z26="","",IF(Paramètres!$C$5="Lettres",IFERROR(IF(MATCH(Saisie!Z26,Paramètres!$A$11:$A$16,0)&lt;=Paramètres!$C$6,INDEX(Paramètres!$E$11:$E$16,MATCH(Saisie!Z26,Paramètres!$A$11:$A$16,0))/100,""),""),IFERROR(IF(OR(Saisie!Z26&lt;0,Saisie!Z26&gt;Paramètres!$C$7),"",Saisie!Z26/Paramètres!$C$7),"")))</f>
        <v/>
      </c>
      <c r="Y26" s="96" t="str">
        <f aca="false">IF(Saisie!AA26="","",IF(Paramètres!$C$5="Lettres",IFERROR(IF(MATCH(Saisie!AA26,Paramètres!$A$11:$A$16,0)&lt;=Paramètres!$C$6,INDEX(Paramètres!$E$11:$E$16,MATCH(Saisie!AA26,Paramètres!$A$11:$A$16,0))/100,""),""),IFERROR(IF(OR(Saisie!AA26&lt;0,Saisie!AA26&gt;Paramètres!$C$7),"",Saisie!AA26/Paramètres!$C$7),"")))</f>
        <v/>
      </c>
      <c r="Z26" s="96" t="str">
        <f aca="false">IF(Saisie!AB26="","",IF(Paramètres!$C$5="Lettres",IFERROR(IF(MATCH(Saisie!AB26,Paramètres!$A$11:$A$16,0)&lt;=Paramètres!$C$6,INDEX(Paramètres!$E$11:$E$16,MATCH(Saisie!AB26,Paramètres!$A$11:$A$16,0))/100,""),""),IFERROR(IF(OR(Saisie!AB26&lt;0,Saisie!AB26&gt;Paramètres!$C$7),"",Saisie!AB26/Paramètres!$C$7),"")))</f>
        <v/>
      </c>
      <c r="AA26" s="96" t="str">
        <f aca="false">IF(Saisie!AC26="","",IF(Paramètres!$C$5="Lettres",IFERROR(IF(MATCH(Saisie!AC26,Paramètres!$A$11:$A$16,0)&lt;=Paramètres!$C$6,INDEX(Paramètres!$E$11:$E$16,MATCH(Saisie!AC26,Paramètres!$A$11:$A$16,0))/100,""),""),IFERROR(IF(OR(Saisie!AC26&lt;0,Saisie!AC26&gt;Paramètres!$C$7),"",Saisie!AC26/Paramètres!$C$7),"")))</f>
        <v/>
      </c>
      <c r="AB26" s="96" t="str">
        <f aca="false">IF(Saisie!AD26="","",IF(Paramètres!$C$5="Lettres",IFERROR(IF(MATCH(Saisie!AD26,Paramètres!$A$11:$A$16,0)&lt;=Paramètres!$C$6,INDEX(Paramètres!$E$11:$E$16,MATCH(Saisie!AD26,Paramètres!$A$11:$A$16,0))/100,""),""),IFERROR(IF(OR(Saisie!AD26&lt;0,Saisie!AD26&gt;Paramètres!$C$7),"",Saisie!AD26/Paramètres!$C$7),"")))</f>
        <v/>
      </c>
      <c r="AC26" s="96" t="str">
        <f aca="false">IF(Saisie!AE26="","",IF(Paramètres!$C$5="Lettres",IFERROR(IF(MATCH(Saisie!AE26,Paramètres!$A$11:$A$16,0)&lt;=Paramètres!$C$6,INDEX(Paramètres!$E$11:$E$16,MATCH(Saisie!AE26,Paramètres!$A$11:$A$16,0))/100,""),""),IFERROR(IF(OR(Saisie!AE26&lt;0,Saisie!AE26&gt;Paramètres!$C$7),"",Saisie!AE26/Paramètres!$C$7),"")))</f>
        <v/>
      </c>
      <c r="AD26" s="96" t="str">
        <f aca="false">IF(Saisie!AF26="","",IF(Paramètres!$C$5="Lettres",IFERROR(IF(MATCH(Saisie!AF26,Paramètres!$A$11:$A$16,0)&lt;=Paramètres!$C$6,INDEX(Paramètres!$E$11:$E$16,MATCH(Saisie!AF26,Paramètres!$A$11:$A$16,0))/100,""),""),IFERROR(IF(OR(Saisie!AF26&lt;0,Saisie!AF26&gt;Paramètres!$C$7),"",Saisie!AF26/Paramètres!$C$7),"")))</f>
        <v/>
      </c>
      <c r="AE26" s="96" t="str">
        <f aca="false">IF(Saisie!AG26="","",IF(Paramètres!$C$5="Lettres",IFERROR(IF(MATCH(Saisie!AG26,Paramètres!$A$11:$A$16,0)&lt;=Paramètres!$C$6,INDEX(Paramètres!$E$11:$E$16,MATCH(Saisie!AG26,Paramètres!$A$11:$A$16,0))/100,""),""),IFERROR(IF(OR(Saisie!AG26&lt;0,Saisie!AG26&gt;Paramètres!$C$7),"",Saisie!AG26/Paramètres!$C$7),"")))</f>
        <v/>
      </c>
      <c r="AF26" s="96" t="str">
        <f aca="false">IF(Saisie!AH26="","",IF(Paramètres!$C$5="Lettres",IFERROR(IF(MATCH(Saisie!AH26,Paramètres!$A$11:$A$16,0)&lt;=Paramètres!$C$6,INDEX(Paramètres!$E$11:$E$16,MATCH(Saisie!AH26,Paramètres!$A$11:$A$16,0))/100,""),""),IFERROR(IF(OR(Saisie!AH26&lt;0,Saisie!AH26&gt;Paramètres!$C$7),"",Saisie!AH26/Paramètres!$C$7),"")))</f>
        <v/>
      </c>
      <c r="AG26" s="96" t="str">
        <f aca="false">IF(Saisie!AI26="","",IF(Paramètres!$C$5="Lettres",IFERROR(IF(MATCH(Saisie!AI26,Paramètres!$A$11:$A$16,0)&lt;=Paramètres!$C$6,INDEX(Paramètres!$E$11:$E$16,MATCH(Saisie!AI26,Paramètres!$A$11:$A$16,0))/100,""),""),IFERROR(IF(OR(Saisie!AI26&lt;0,Saisie!AI26&gt;Paramètres!$C$7),"",Saisie!AI26/Paramètres!$C$7),"")))</f>
        <v/>
      </c>
      <c r="AH26" s="96" t="str">
        <f aca="false">IF(Saisie!AJ26="","",IF(Paramètres!$C$5="Lettres",IFERROR(IF(MATCH(Saisie!AJ26,Paramètres!$A$11:$A$16,0)&lt;=Paramètres!$C$6,INDEX(Paramètres!$E$11:$E$16,MATCH(Saisie!AJ26,Paramètres!$A$11:$A$16,0))/100,""),""),IFERROR(IF(OR(Saisie!AJ26&lt;0,Saisie!AJ26&gt;Paramètres!$C$7),"",Saisie!AJ26/Paramètres!$C$7),"")))</f>
        <v/>
      </c>
      <c r="AI26" s="96" t="str">
        <f aca="false">IF(Saisie!AK26="","",IF(Paramètres!$C$5="Lettres",IFERROR(IF(MATCH(Saisie!AK26,Paramètres!$A$11:$A$16,0)&lt;=Paramètres!$C$6,INDEX(Paramètres!$E$11:$E$16,MATCH(Saisie!AK26,Paramètres!$A$11:$A$16,0))/100,""),""),IFERROR(IF(OR(Saisie!AK26&lt;0,Saisie!AK26&gt;Paramètres!$C$7),"",Saisie!AK26/Paramètres!$C$7),"")))</f>
        <v/>
      </c>
      <c r="AJ26" s="96" t="str">
        <f aca="false">IF(Saisie!AL26="","",IF(Paramètres!$C$5="Lettres",IFERROR(IF(MATCH(Saisie!AL26,Paramètres!$A$11:$A$16,0)&lt;=Paramètres!$C$6,INDEX(Paramètres!$E$11:$E$16,MATCH(Saisie!AL26,Paramètres!$A$11:$A$16,0))/100,""),""),IFERROR(IF(OR(Saisie!AL26&lt;0,Saisie!AL26&gt;Paramètres!$C$7),"",Saisie!AL26/Paramètres!$C$7),"")))</f>
        <v/>
      </c>
      <c r="AK26" s="96" t="str">
        <f aca="false">IF(Saisie!AM26="","",IF(Paramètres!$C$5="Lettres",IFERROR(IF(MATCH(Saisie!AM26,Paramètres!$A$11:$A$16,0)&lt;=Paramètres!$C$6,INDEX(Paramètres!$E$11:$E$16,MATCH(Saisie!AM26,Paramètres!$A$11:$A$16,0))/100,""),""),IFERROR(IF(OR(Saisie!AM26&lt;0,Saisie!AM26&gt;Paramètres!$C$7),"",Saisie!AM26/Paramètres!$C$7),"")))</f>
        <v/>
      </c>
      <c r="AL26" s="96" t="str">
        <f aca="false">IF(Saisie!AN26="","",IF(Paramètres!$C$5="Lettres",IFERROR(IF(MATCH(Saisie!AN26,Paramètres!$A$11:$A$16,0)&lt;=Paramètres!$C$6,INDEX(Paramètres!$E$11:$E$16,MATCH(Saisie!AN26,Paramètres!$A$11:$A$16,0))/100,""),""),IFERROR(IF(OR(Saisie!AN26&lt;0,Saisie!AN26&gt;Paramètres!$C$7),"",Saisie!AN26/Paramètres!$C$7),"")))</f>
        <v/>
      </c>
      <c r="AM26" s="96" t="str">
        <f aca="false">IF(Saisie!AO26="","",IF(Paramètres!$C$5="Lettres",IFERROR(IF(MATCH(Saisie!AO26,Paramètres!$A$11:$A$16,0)&lt;=Paramètres!$C$6,INDEX(Paramètres!$E$11:$E$16,MATCH(Saisie!AO26,Paramètres!$A$11:$A$16,0))/100,""),""),IFERROR(IF(OR(Saisie!AO26&lt;0,Saisie!AO26&gt;Paramètres!$C$7),"",Saisie!AO26/Paramètres!$C$7),"")))</f>
        <v/>
      </c>
      <c r="AN26" s="96" t="str">
        <f aca="false">IF(Saisie!AP26="","",IF(Paramètres!$C$5="Lettres",IFERROR(IF(MATCH(Saisie!AP26,Paramètres!$A$11:$A$16,0)&lt;=Paramètres!$C$6,INDEX(Paramètres!$E$11:$E$16,MATCH(Saisie!AP26,Paramètres!$A$11:$A$16,0))/100,""),""),IFERROR(IF(OR(Saisie!AP26&lt;0,Saisie!AP26&gt;Paramètres!$C$7),"",Saisie!AP26/Paramètres!$C$7),"")))</f>
        <v/>
      </c>
      <c r="AO26" s="96" t="str">
        <f aca="false">IF(Saisie!AQ26="","",IF(Paramètres!$C$5="Lettres",IFERROR(IF(MATCH(Saisie!AQ26,Paramètres!$A$11:$A$16,0)&lt;=Paramètres!$C$6,INDEX(Paramètres!$E$11:$E$16,MATCH(Saisie!AQ26,Paramètres!$A$11:$A$16,0))/100,""),""),IFERROR(IF(OR(Saisie!AQ26&lt;0,Saisie!AQ26&gt;Paramètres!$C$7),"",Saisie!AQ26/Paramètres!$C$7),"")))</f>
        <v/>
      </c>
      <c r="AP26" s="96" t="str">
        <f aca="false">IF(Saisie!AR26="","",IF(Paramètres!$C$5="Lettres",IFERROR(IF(MATCH(Saisie!AR26,Paramètres!$A$11:$A$16,0)&lt;=Paramètres!$C$6,INDEX(Paramètres!$E$11:$E$16,MATCH(Saisie!AR26,Paramètres!$A$11:$A$16,0))/100,""),""),IFERROR(IF(OR(Saisie!AR26&lt;0,Saisie!AR26&gt;Paramètres!$C$7),"",Saisie!AR26/Paramètres!$C$7),"")))</f>
        <v/>
      </c>
      <c r="AQ26" s="96" t="str">
        <f aca="false">IF(Saisie!AS26="","",IF(Paramètres!$C$5="Lettres",IFERROR(IF(MATCH(Saisie!AS26,Paramètres!$A$11:$A$16,0)&lt;=Paramètres!$C$6,INDEX(Paramètres!$E$11:$E$16,MATCH(Saisie!AS26,Paramètres!$A$11:$A$16,0))/100,""),""),IFERROR(IF(OR(Saisie!AS26&lt;0,Saisie!AS26&gt;Paramètres!$C$7),"",Saisie!AS26/Paramètres!$C$7),"")))</f>
        <v/>
      </c>
      <c r="AR26" s="96" t="str">
        <f aca="false">IF(Saisie!AT26="","",IF(Paramètres!$C$5="Lettres",IFERROR(IF(MATCH(Saisie!AT26,Paramètres!$A$11:$A$16,0)&lt;=Paramètres!$C$6,INDEX(Paramètres!$E$11:$E$16,MATCH(Saisie!AT26,Paramètres!$A$11:$A$16,0))/100,""),""),IFERROR(IF(OR(Saisie!AT26&lt;0,Saisie!AT26&gt;Paramètres!$C$7),"",Saisie!AT26/Paramètres!$C$7),"")))</f>
        <v/>
      </c>
      <c r="AS26" s="96" t="str">
        <f aca="false">IF(Saisie!AU26="","",IF(Paramètres!$C$5="Lettres",IFERROR(IF(MATCH(Saisie!AU26,Paramètres!$A$11:$A$16,0)&lt;=Paramètres!$C$6,INDEX(Paramètres!$E$11:$E$16,MATCH(Saisie!AU26,Paramètres!$A$11:$A$16,0))/100,""),""),IFERROR(IF(OR(Saisie!AU26&lt;0,Saisie!AU26&gt;Paramètres!$C$7),"",Saisie!AU26/Paramètres!$C$7),"")))</f>
        <v/>
      </c>
      <c r="AT26" s="96" t="str">
        <f aca="false">IF(Saisie!AV26="","",IF(Paramètres!$C$5="Lettres",IFERROR(IF(MATCH(Saisie!AV26,Paramètres!$A$11:$A$16,0)&lt;=Paramètres!$C$6,INDEX(Paramètres!$E$11:$E$16,MATCH(Saisie!AV26,Paramètres!$A$11:$A$16,0))/100,""),""),IFERROR(IF(OR(Saisie!AV26&lt;0,Saisie!AV26&gt;Paramètres!$C$7),"",Saisie!AV26/Paramètres!$C$7),"")))</f>
        <v/>
      </c>
      <c r="AU26" s="96" t="str">
        <f aca="false">IF(Saisie!AW26="","",IF(Paramètres!$C$5="Lettres",IFERROR(IF(MATCH(Saisie!AW26,Paramètres!$A$11:$A$16,0)&lt;=Paramètres!$C$6,INDEX(Paramètres!$E$11:$E$16,MATCH(Saisie!AW26,Paramètres!$A$11:$A$16,0))/100,""),""),IFERROR(IF(OR(Saisie!AW26&lt;0,Saisie!AW26&gt;Paramètres!$C$7),"",Saisie!AW26/Paramètres!$C$7),"")))</f>
        <v/>
      </c>
      <c r="AV26" s="96" t="str">
        <f aca="false">IF(Saisie!AX26="","",IF(Paramètres!$C$5="Lettres",IFERROR(IF(MATCH(Saisie!AX26,Paramètres!$A$11:$A$16,0)&lt;=Paramètres!$C$6,INDEX(Paramètres!$E$11:$E$16,MATCH(Saisie!AX26,Paramètres!$A$11:$A$16,0))/100,""),""),IFERROR(IF(OR(Saisie!AX26&lt;0,Saisie!AX26&gt;Paramètres!$C$7),"",Saisie!AX26/Paramètres!$C$7),"")))</f>
        <v/>
      </c>
      <c r="AW26" s="96" t="str">
        <f aca="false">IF(Saisie!AY26="","",IF(Paramètres!$C$5="Lettres",IFERROR(IF(MATCH(Saisie!AY26,Paramètres!$A$11:$A$16,0)&lt;=Paramètres!$C$6,INDEX(Paramètres!$E$11:$E$16,MATCH(Saisie!AY26,Paramètres!$A$11:$A$16,0))/100,""),""),IFERROR(IF(OR(Saisie!AY26&lt;0,Saisie!AY26&gt;Paramètres!$C$7),"",Saisie!AY26/Paramètres!$C$7),"")))</f>
        <v/>
      </c>
      <c r="AX26" s="96" t="str">
        <f aca="false">IF(Saisie!AZ26="","",IF(Paramètres!$C$5="Lettres",IFERROR(IF(MATCH(Saisie!AZ26,Paramètres!$A$11:$A$16,0)&lt;=Paramètres!$C$6,INDEX(Paramètres!$E$11:$E$16,MATCH(Saisie!AZ26,Paramètres!$A$11:$A$16,0))/100,""),""),IFERROR(IF(OR(Saisie!AZ26&lt;0,Saisie!AZ26&gt;Paramètres!$C$7),"",Saisie!AZ26/Paramètres!$C$7),"")))</f>
        <v/>
      </c>
      <c r="AY26" s="96" t="str">
        <f aca="false">IF(Saisie!BA26="","",IF(Paramètres!$C$5="Lettres",IFERROR(IF(MATCH(Saisie!BA26,Paramètres!$A$11:$A$16,0)&lt;=Paramètres!$C$6,INDEX(Paramètres!$E$11:$E$16,MATCH(Saisie!BA26,Paramètres!$A$11:$A$16,0))/100,""),""),IFERROR(IF(OR(Saisie!BA26&lt;0,Saisie!BA26&gt;Paramètres!$C$7),"",Saisie!BA26/Paramètres!$C$7),"")))</f>
        <v/>
      </c>
      <c r="AZ26" s="4"/>
      <c r="BA26" s="96" t="str">
        <f aca="false">IF($A26="","",IFERROR(SUMPRODUCT(($B$4:$AY$4=BA$4)*N($B26:$AY26))/SUMPRODUCT(($B$4:$AY$4=BA$4)*($B26:$AY26&lt;&gt;"")),""))</f>
        <v/>
      </c>
      <c r="BB26" s="96" t="str">
        <f aca="false">IF($A26="","",IFERROR(SUMPRODUCT(($B$4:$AY$4=BB$4)*N($B26:$AY26))/SUMPRODUCT(($B$4:$AY$4=BB$4)*($B26:$AY26&lt;&gt;"")),""))</f>
        <v/>
      </c>
      <c r="BC26" s="96" t="str">
        <f aca="false">IF($A26="","",IFERROR(SUMPRODUCT(($B$4:$AY$4=BC$4)*N($B26:$AY26))/SUMPRODUCT(($B$4:$AY$4=BC$4)*($B26:$AY26&lt;&gt;"")),""))</f>
        <v/>
      </c>
      <c r="BD26" s="96" t="str">
        <f aca="false">IF($A26="","",IFERROR(SUMPRODUCT(($B$4:$AY$4=BD$4)*N($B26:$AY26))/SUMPRODUCT(($B$4:$AY$4=BD$4)*($B26:$AY26&lt;&gt;"")),""))</f>
        <v/>
      </c>
      <c r="BE26" s="96" t="str">
        <f aca="false">IF($A26="","",IFERROR(SUMPRODUCT(($B$4:$AY$4=BE$4)*N($B26:$AY26))/SUMPRODUCT(($B$4:$AY$4=BE$4)*($B26:$AY26&lt;&gt;"")),""))</f>
        <v/>
      </c>
      <c r="BF26" s="96" t="str">
        <f aca="false">IF($A26="","",IFERROR(SUMPRODUCT(($B$4:$AY$4=BF$4)*N($B26:$AY26))/SUMPRODUCT(($B$4:$AY$4=BF$4)*($B26:$AY26&lt;&gt;"")),""))</f>
        <v/>
      </c>
      <c r="BG26" s="96" t="str">
        <f aca="false">IF($A26="","",IFERROR(SUMPRODUCT(($B$4:$AY$4=BG$4)*N($B26:$AY26))/SUMPRODUCT(($B$4:$AY$4=BG$4)*($B26:$AY26&lt;&gt;"")),""))</f>
        <v/>
      </c>
      <c r="BH26" s="96" t="str">
        <f aca="false">IF($A26="","",IFERROR(SUMPRODUCT(($B$4:$AY$4=BH$4)*N($B26:$AY26))/SUMPRODUCT(($B$4:$AY$4=BH$4)*($B26:$AY26&lt;&gt;"")),""))</f>
        <v/>
      </c>
      <c r="BI26" s="96" t="str">
        <f aca="false">IF($A26="","",IFERROR(SUMPRODUCT(($B$4:$AY$4=BI$4)*N($B26:$AY26))/SUMPRODUCT(($B$4:$AY$4=BI$4)*($B26:$AY26&lt;&gt;"")),""))</f>
        <v/>
      </c>
      <c r="BJ26" s="96" t="str">
        <f aca="false">IF($A26="","",IFERROR(SUMPRODUCT(($B$4:$AY$4=BJ$4)*N($B26:$AY26))/SUMPRODUCT(($B$4:$AY$4=BJ$4)*($B26:$AY26&lt;&gt;"")),""))</f>
        <v/>
      </c>
    </row>
    <row r="27" customFormat="false" ht="15" hidden="false" customHeight="true" outlineLevel="0" collapsed="false">
      <c r="A27" s="4" t="str">
        <f aca="false">IF(Saisie!B27="","",Saisie!B27)</f>
        <v/>
      </c>
      <c r="B27" s="96" t="str">
        <f aca="false">IF(Saisie!D27="","",IF(Paramètres!$C$5="Lettres",IFERROR(IF(MATCH(Saisie!D27,Paramètres!$A$11:$A$16,0)&lt;=Paramètres!$C$6,INDEX(Paramètres!$E$11:$E$16,MATCH(Saisie!D27,Paramètres!$A$11:$A$16,0))/100,""),""),IFERROR(IF(OR(Saisie!D27&lt;0,Saisie!D27&gt;Paramètres!$C$7),"",Saisie!D27/Paramètres!$C$7),"")))</f>
        <v/>
      </c>
      <c r="C27" s="96" t="str">
        <f aca="false">IF(Saisie!E27="","",IF(Paramètres!$C$5="Lettres",IFERROR(IF(MATCH(Saisie!E27,Paramètres!$A$11:$A$16,0)&lt;=Paramètres!$C$6,INDEX(Paramètres!$E$11:$E$16,MATCH(Saisie!E27,Paramètres!$A$11:$A$16,0))/100,""),""),IFERROR(IF(OR(Saisie!E27&lt;0,Saisie!E27&gt;Paramètres!$C$7),"",Saisie!E27/Paramètres!$C$7),"")))</f>
        <v/>
      </c>
      <c r="D27" s="96" t="str">
        <f aca="false">IF(Saisie!F27="","",IF(Paramètres!$C$5="Lettres",IFERROR(IF(MATCH(Saisie!F27,Paramètres!$A$11:$A$16,0)&lt;=Paramètres!$C$6,INDEX(Paramètres!$E$11:$E$16,MATCH(Saisie!F27,Paramètres!$A$11:$A$16,0))/100,""),""),IFERROR(IF(OR(Saisie!F27&lt;0,Saisie!F27&gt;Paramètres!$C$7),"",Saisie!F27/Paramètres!$C$7),"")))</f>
        <v/>
      </c>
      <c r="E27" s="96" t="str">
        <f aca="false">IF(Saisie!G27="","",IF(Paramètres!$C$5="Lettres",IFERROR(IF(MATCH(Saisie!G27,Paramètres!$A$11:$A$16,0)&lt;=Paramètres!$C$6,INDEX(Paramètres!$E$11:$E$16,MATCH(Saisie!G27,Paramètres!$A$11:$A$16,0))/100,""),""),IFERROR(IF(OR(Saisie!G27&lt;0,Saisie!G27&gt;Paramètres!$C$7),"",Saisie!G27/Paramètres!$C$7),"")))</f>
        <v/>
      </c>
      <c r="F27" s="96" t="str">
        <f aca="false">IF(Saisie!H27="","",IF(Paramètres!$C$5="Lettres",IFERROR(IF(MATCH(Saisie!H27,Paramètres!$A$11:$A$16,0)&lt;=Paramètres!$C$6,INDEX(Paramètres!$E$11:$E$16,MATCH(Saisie!H27,Paramètres!$A$11:$A$16,0))/100,""),""),IFERROR(IF(OR(Saisie!H27&lt;0,Saisie!H27&gt;Paramètres!$C$7),"",Saisie!H27/Paramètres!$C$7),"")))</f>
        <v/>
      </c>
      <c r="G27" s="96" t="str">
        <f aca="false">IF(Saisie!I27="","",IF(Paramètres!$C$5="Lettres",IFERROR(IF(MATCH(Saisie!I27,Paramètres!$A$11:$A$16,0)&lt;=Paramètres!$C$6,INDEX(Paramètres!$E$11:$E$16,MATCH(Saisie!I27,Paramètres!$A$11:$A$16,0))/100,""),""),IFERROR(IF(OR(Saisie!I27&lt;0,Saisie!I27&gt;Paramètres!$C$7),"",Saisie!I27/Paramètres!$C$7),"")))</f>
        <v/>
      </c>
      <c r="H27" s="96" t="str">
        <f aca="false">IF(Saisie!J27="","",IF(Paramètres!$C$5="Lettres",IFERROR(IF(MATCH(Saisie!J27,Paramètres!$A$11:$A$16,0)&lt;=Paramètres!$C$6,INDEX(Paramètres!$E$11:$E$16,MATCH(Saisie!J27,Paramètres!$A$11:$A$16,0))/100,""),""),IFERROR(IF(OR(Saisie!J27&lt;0,Saisie!J27&gt;Paramètres!$C$7),"",Saisie!J27/Paramètres!$C$7),"")))</f>
        <v/>
      </c>
      <c r="I27" s="96" t="str">
        <f aca="false">IF(Saisie!K27="","",IF(Paramètres!$C$5="Lettres",IFERROR(IF(MATCH(Saisie!K27,Paramètres!$A$11:$A$16,0)&lt;=Paramètres!$C$6,INDEX(Paramètres!$E$11:$E$16,MATCH(Saisie!K27,Paramètres!$A$11:$A$16,0))/100,""),""),IFERROR(IF(OR(Saisie!K27&lt;0,Saisie!K27&gt;Paramètres!$C$7),"",Saisie!K27/Paramètres!$C$7),"")))</f>
        <v/>
      </c>
      <c r="J27" s="96" t="str">
        <f aca="false">IF(Saisie!L27="","",IF(Paramètres!$C$5="Lettres",IFERROR(IF(MATCH(Saisie!L27,Paramètres!$A$11:$A$16,0)&lt;=Paramètres!$C$6,INDEX(Paramètres!$E$11:$E$16,MATCH(Saisie!L27,Paramètres!$A$11:$A$16,0))/100,""),""),IFERROR(IF(OR(Saisie!L27&lt;0,Saisie!L27&gt;Paramètres!$C$7),"",Saisie!L27/Paramètres!$C$7),"")))</f>
        <v/>
      </c>
      <c r="K27" s="96" t="str">
        <f aca="false">IF(Saisie!M27="","",IF(Paramètres!$C$5="Lettres",IFERROR(IF(MATCH(Saisie!M27,Paramètres!$A$11:$A$16,0)&lt;=Paramètres!$C$6,INDEX(Paramètres!$E$11:$E$16,MATCH(Saisie!M27,Paramètres!$A$11:$A$16,0))/100,""),""),IFERROR(IF(OR(Saisie!M27&lt;0,Saisie!M27&gt;Paramètres!$C$7),"",Saisie!M27/Paramètres!$C$7),"")))</f>
        <v/>
      </c>
      <c r="L27" s="96" t="str">
        <f aca="false">IF(Saisie!N27="","",IF(Paramètres!$C$5="Lettres",IFERROR(IF(MATCH(Saisie!N27,Paramètres!$A$11:$A$16,0)&lt;=Paramètres!$C$6,INDEX(Paramètres!$E$11:$E$16,MATCH(Saisie!N27,Paramètres!$A$11:$A$16,0))/100,""),""),IFERROR(IF(OR(Saisie!N27&lt;0,Saisie!N27&gt;Paramètres!$C$7),"",Saisie!N27/Paramètres!$C$7),"")))</f>
        <v/>
      </c>
      <c r="M27" s="96" t="str">
        <f aca="false">IF(Saisie!O27="","",IF(Paramètres!$C$5="Lettres",IFERROR(IF(MATCH(Saisie!O27,Paramètres!$A$11:$A$16,0)&lt;=Paramètres!$C$6,INDEX(Paramètres!$E$11:$E$16,MATCH(Saisie!O27,Paramètres!$A$11:$A$16,0))/100,""),""),IFERROR(IF(OR(Saisie!O27&lt;0,Saisie!O27&gt;Paramètres!$C$7),"",Saisie!O27/Paramètres!$C$7),"")))</f>
        <v/>
      </c>
      <c r="N27" s="96" t="str">
        <f aca="false">IF(Saisie!P27="","",IF(Paramètres!$C$5="Lettres",IFERROR(IF(MATCH(Saisie!P27,Paramètres!$A$11:$A$16,0)&lt;=Paramètres!$C$6,INDEX(Paramètres!$E$11:$E$16,MATCH(Saisie!P27,Paramètres!$A$11:$A$16,0))/100,""),""),IFERROR(IF(OR(Saisie!P27&lt;0,Saisie!P27&gt;Paramètres!$C$7),"",Saisie!P27/Paramètres!$C$7),"")))</f>
        <v/>
      </c>
      <c r="O27" s="96" t="str">
        <f aca="false">IF(Saisie!Q27="","",IF(Paramètres!$C$5="Lettres",IFERROR(IF(MATCH(Saisie!Q27,Paramètres!$A$11:$A$16,0)&lt;=Paramètres!$C$6,INDEX(Paramètres!$E$11:$E$16,MATCH(Saisie!Q27,Paramètres!$A$11:$A$16,0))/100,""),""),IFERROR(IF(OR(Saisie!Q27&lt;0,Saisie!Q27&gt;Paramètres!$C$7),"",Saisie!Q27/Paramètres!$C$7),"")))</f>
        <v/>
      </c>
      <c r="P27" s="96" t="str">
        <f aca="false">IF(Saisie!R27="","",IF(Paramètres!$C$5="Lettres",IFERROR(IF(MATCH(Saisie!R27,Paramètres!$A$11:$A$16,0)&lt;=Paramètres!$C$6,INDEX(Paramètres!$E$11:$E$16,MATCH(Saisie!R27,Paramètres!$A$11:$A$16,0))/100,""),""),IFERROR(IF(OR(Saisie!R27&lt;0,Saisie!R27&gt;Paramètres!$C$7),"",Saisie!R27/Paramètres!$C$7),"")))</f>
        <v/>
      </c>
      <c r="Q27" s="96" t="str">
        <f aca="false">IF(Saisie!S27="","",IF(Paramètres!$C$5="Lettres",IFERROR(IF(MATCH(Saisie!S27,Paramètres!$A$11:$A$16,0)&lt;=Paramètres!$C$6,INDEX(Paramètres!$E$11:$E$16,MATCH(Saisie!S27,Paramètres!$A$11:$A$16,0))/100,""),""),IFERROR(IF(OR(Saisie!S27&lt;0,Saisie!S27&gt;Paramètres!$C$7),"",Saisie!S27/Paramètres!$C$7),"")))</f>
        <v/>
      </c>
      <c r="R27" s="96" t="str">
        <f aca="false">IF(Saisie!T27="","",IF(Paramètres!$C$5="Lettres",IFERROR(IF(MATCH(Saisie!T27,Paramètres!$A$11:$A$16,0)&lt;=Paramètres!$C$6,INDEX(Paramètres!$E$11:$E$16,MATCH(Saisie!T27,Paramètres!$A$11:$A$16,0))/100,""),""),IFERROR(IF(OR(Saisie!T27&lt;0,Saisie!T27&gt;Paramètres!$C$7),"",Saisie!T27/Paramètres!$C$7),"")))</f>
        <v/>
      </c>
      <c r="S27" s="96" t="str">
        <f aca="false">IF(Saisie!U27="","",IF(Paramètres!$C$5="Lettres",IFERROR(IF(MATCH(Saisie!U27,Paramètres!$A$11:$A$16,0)&lt;=Paramètres!$C$6,INDEX(Paramètres!$E$11:$E$16,MATCH(Saisie!U27,Paramètres!$A$11:$A$16,0))/100,""),""),IFERROR(IF(OR(Saisie!U27&lt;0,Saisie!U27&gt;Paramètres!$C$7),"",Saisie!U27/Paramètres!$C$7),"")))</f>
        <v/>
      </c>
      <c r="T27" s="96" t="str">
        <f aca="false">IF(Saisie!V27="","",IF(Paramètres!$C$5="Lettres",IFERROR(IF(MATCH(Saisie!V27,Paramètres!$A$11:$A$16,0)&lt;=Paramètres!$C$6,INDEX(Paramètres!$E$11:$E$16,MATCH(Saisie!V27,Paramètres!$A$11:$A$16,0))/100,""),""),IFERROR(IF(OR(Saisie!V27&lt;0,Saisie!V27&gt;Paramètres!$C$7),"",Saisie!V27/Paramètres!$C$7),"")))</f>
        <v/>
      </c>
      <c r="U27" s="96" t="str">
        <f aca="false">IF(Saisie!W27="","",IF(Paramètres!$C$5="Lettres",IFERROR(IF(MATCH(Saisie!W27,Paramètres!$A$11:$A$16,0)&lt;=Paramètres!$C$6,INDEX(Paramètres!$E$11:$E$16,MATCH(Saisie!W27,Paramètres!$A$11:$A$16,0))/100,""),""),IFERROR(IF(OR(Saisie!W27&lt;0,Saisie!W27&gt;Paramètres!$C$7),"",Saisie!W27/Paramètres!$C$7),"")))</f>
        <v/>
      </c>
      <c r="V27" s="96" t="str">
        <f aca="false">IF(Saisie!X27="","",IF(Paramètres!$C$5="Lettres",IFERROR(IF(MATCH(Saisie!X27,Paramètres!$A$11:$A$16,0)&lt;=Paramètres!$C$6,INDEX(Paramètres!$E$11:$E$16,MATCH(Saisie!X27,Paramètres!$A$11:$A$16,0))/100,""),""),IFERROR(IF(OR(Saisie!X27&lt;0,Saisie!X27&gt;Paramètres!$C$7),"",Saisie!X27/Paramètres!$C$7),"")))</f>
        <v/>
      </c>
      <c r="W27" s="96" t="str">
        <f aca="false">IF(Saisie!Y27="","",IF(Paramètres!$C$5="Lettres",IFERROR(IF(MATCH(Saisie!Y27,Paramètres!$A$11:$A$16,0)&lt;=Paramètres!$C$6,INDEX(Paramètres!$E$11:$E$16,MATCH(Saisie!Y27,Paramètres!$A$11:$A$16,0))/100,""),""),IFERROR(IF(OR(Saisie!Y27&lt;0,Saisie!Y27&gt;Paramètres!$C$7),"",Saisie!Y27/Paramètres!$C$7),"")))</f>
        <v/>
      </c>
      <c r="X27" s="96" t="str">
        <f aca="false">IF(Saisie!Z27="","",IF(Paramètres!$C$5="Lettres",IFERROR(IF(MATCH(Saisie!Z27,Paramètres!$A$11:$A$16,0)&lt;=Paramètres!$C$6,INDEX(Paramètres!$E$11:$E$16,MATCH(Saisie!Z27,Paramètres!$A$11:$A$16,0))/100,""),""),IFERROR(IF(OR(Saisie!Z27&lt;0,Saisie!Z27&gt;Paramètres!$C$7),"",Saisie!Z27/Paramètres!$C$7),"")))</f>
        <v/>
      </c>
      <c r="Y27" s="96" t="str">
        <f aca="false">IF(Saisie!AA27="","",IF(Paramètres!$C$5="Lettres",IFERROR(IF(MATCH(Saisie!AA27,Paramètres!$A$11:$A$16,0)&lt;=Paramètres!$C$6,INDEX(Paramètres!$E$11:$E$16,MATCH(Saisie!AA27,Paramètres!$A$11:$A$16,0))/100,""),""),IFERROR(IF(OR(Saisie!AA27&lt;0,Saisie!AA27&gt;Paramètres!$C$7),"",Saisie!AA27/Paramètres!$C$7),"")))</f>
        <v/>
      </c>
      <c r="Z27" s="96" t="str">
        <f aca="false">IF(Saisie!AB27="","",IF(Paramètres!$C$5="Lettres",IFERROR(IF(MATCH(Saisie!AB27,Paramètres!$A$11:$A$16,0)&lt;=Paramètres!$C$6,INDEX(Paramètres!$E$11:$E$16,MATCH(Saisie!AB27,Paramètres!$A$11:$A$16,0))/100,""),""),IFERROR(IF(OR(Saisie!AB27&lt;0,Saisie!AB27&gt;Paramètres!$C$7),"",Saisie!AB27/Paramètres!$C$7),"")))</f>
        <v/>
      </c>
      <c r="AA27" s="96" t="str">
        <f aca="false">IF(Saisie!AC27="","",IF(Paramètres!$C$5="Lettres",IFERROR(IF(MATCH(Saisie!AC27,Paramètres!$A$11:$A$16,0)&lt;=Paramètres!$C$6,INDEX(Paramètres!$E$11:$E$16,MATCH(Saisie!AC27,Paramètres!$A$11:$A$16,0))/100,""),""),IFERROR(IF(OR(Saisie!AC27&lt;0,Saisie!AC27&gt;Paramètres!$C$7),"",Saisie!AC27/Paramètres!$C$7),"")))</f>
        <v/>
      </c>
      <c r="AB27" s="96" t="str">
        <f aca="false">IF(Saisie!AD27="","",IF(Paramètres!$C$5="Lettres",IFERROR(IF(MATCH(Saisie!AD27,Paramètres!$A$11:$A$16,0)&lt;=Paramètres!$C$6,INDEX(Paramètres!$E$11:$E$16,MATCH(Saisie!AD27,Paramètres!$A$11:$A$16,0))/100,""),""),IFERROR(IF(OR(Saisie!AD27&lt;0,Saisie!AD27&gt;Paramètres!$C$7),"",Saisie!AD27/Paramètres!$C$7),"")))</f>
        <v/>
      </c>
      <c r="AC27" s="96" t="str">
        <f aca="false">IF(Saisie!AE27="","",IF(Paramètres!$C$5="Lettres",IFERROR(IF(MATCH(Saisie!AE27,Paramètres!$A$11:$A$16,0)&lt;=Paramètres!$C$6,INDEX(Paramètres!$E$11:$E$16,MATCH(Saisie!AE27,Paramètres!$A$11:$A$16,0))/100,""),""),IFERROR(IF(OR(Saisie!AE27&lt;0,Saisie!AE27&gt;Paramètres!$C$7),"",Saisie!AE27/Paramètres!$C$7),"")))</f>
        <v/>
      </c>
      <c r="AD27" s="96" t="str">
        <f aca="false">IF(Saisie!AF27="","",IF(Paramètres!$C$5="Lettres",IFERROR(IF(MATCH(Saisie!AF27,Paramètres!$A$11:$A$16,0)&lt;=Paramètres!$C$6,INDEX(Paramètres!$E$11:$E$16,MATCH(Saisie!AF27,Paramètres!$A$11:$A$16,0))/100,""),""),IFERROR(IF(OR(Saisie!AF27&lt;0,Saisie!AF27&gt;Paramètres!$C$7),"",Saisie!AF27/Paramètres!$C$7),"")))</f>
        <v/>
      </c>
      <c r="AE27" s="96" t="str">
        <f aca="false">IF(Saisie!AG27="","",IF(Paramètres!$C$5="Lettres",IFERROR(IF(MATCH(Saisie!AG27,Paramètres!$A$11:$A$16,0)&lt;=Paramètres!$C$6,INDEX(Paramètres!$E$11:$E$16,MATCH(Saisie!AG27,Paramètres!$A$11:$A$16,0))/100,""),""),IFERROR(IF(OR(Saisie!AG27&lt;0,Saisie!AG27&gt;Paramètres!$C$7),"",Saisie!AG27/Paramètres!$C$7),"")))</f>
        <v/>
      </c>
      <c r="AF27" s="96" t="str">
        <f aca="false">IF(Saisie!AH27="","",IF(Paramètres!$C$5="Lettres",IFERROR(IF(MATCH(Saisie!AH27,Paramètres!$A$11:$A$16,0)&lt;=Paramètres!$C$6,INDEX(Paramètres!$E$11:$E$16,MATCH(Saisie!AH27,Paramètres!$A$11:$A$16,0))/100,""),""),IFERROR(IF(OR(Saisie!AH27&lt;0,Saisie!AH27&gt;Paramètres!$C$7),"",Saisie!AH27/Paramètres!$C$7),"")))</f>
        <v/>
      </c>
      <c r="AG27" s="96" t="str">
        <f aca="false">IF(Saisie!AI27="","",IF(Paramètres!$C$5="Lettres",IFERROR(IF(MATCH(Saisie!AI27,Paramètres!$A$11:$A$16,0)&lt;=Paramètres!$C$6,INDEX(Paramètres!$E$11:$E$16,MATCH(Saisie!AI27,Paramètres!$A$11:$A$16,0))/100,""),""),IFERROR(IF(OR(Saisie!AI27&lt;0,Saisie!AI27&gt;Paramètres!$C$7),"",Saisie!AI27/Paramètres!$C$7),"")))</f>
        <v/>
      </c>
      <c r="AH27" s="96" t="str">
        <f aca="false">IF(Saisie!AJ27="","",IF(Paramètres!$C$5="Lettres",IFERROR(IF(MATCH(Saisie!AJ27,Paramètres!$A$11:$A$16,0)&lt;=Paramètres!$C$6,INDEX(Paramètres!$E$11:$E$16,MATCH(Saisie!AJ27,Paramètres!$A$11:$A$16,0))/100,""),""),IFERROR(IF(OR(Saisie!AJ27&lt;0,Saisie!AJ27&gt;Paramètres!$C$7),"",Saisie!AJ27/Paramètres!$C$7),"")))</f>
        <v/>
      </c>
      <c r="AI27" s="96" t="str">
        <f aca="false">IF(Saisie!AK27="","",IF(Paramètres!$C$5="Lettres",IFERROR(IF(MATCH(Saisie!AK27,Paramètres!$A$11:$A$16,0)&lt;=Paramètres!$C$6,INDEX(Paramètres!$E$11:$E$16,MATCH(Saisie!AK27,Paramètres!$A$11:$A$16,0))/100,""),""),IFERROR(IF(OR(Saisie!AK27&lt;0,Saisie!AK27&gt;Paramètres!$C$7),"",Saisie!AK27/Paramètres!$C$7),"")))</f>
        <v/>
      </c>
      <c r="AJ27" s="96" t="str">
        <f aca="false">IF(Saisie!AL27="","",IF(Paramètres!$C$5="Lettres",IFERROR(IF(MATCH(Saisie!AL27,Paramètres!$A$11:$A$16,0)&lt;=Paramètres!$C$6,INDEX(Paramètres!$E$11:$E$16,MATCH(Saisie!AL27,Paramètres!$A$11:$A$16,0))/100,""),""),IFERROR(IF(OR(Saisie!AL27&lt;0,Saisie!AL27&gt;Paramètres!$C$7),"",Saisie!AL27/Paramètres!$C$7),"")))</f>
        <v/>
      </c>
      <c r="AK27" s="96" t="str">
        <f aca="false">IF(Saisie!AM27="","",IF(Paramètres!$C$5="Lettres",IFERROR(IF(MATCH(Saisie!AM27,Paramètres!$A$11:$A$16,0)&lt;=Paramètres!$C$6,INDEX(Paramètres!$E$11:$E$16,MATCH(Saisie!AM27,Paramètres!$A$11:$A$16,0))/100,""),""),IFERROR(IF(OR(Saisie!AM27&lt;0,Saisie!AM27&gt;Paramètres!$C$7),"",Saisie!AM27/Paramètres!$C$7),"")))</f>
        <v/>
      </c>
      <c r="AL27" s="96" t="str">
        <f aca="false">IF(Saisie!AN27="","",IF(Paramètres!$C$5="Lettres",IFERROR(IF(MATCH(Saisie!AN27,Paramètres!$A$11:$A$16,0)&lt;=Paramètres!$C$6,INDEX(Paramètres!$E$11:$E$16,MATCH(Saisie!AN27,Paramètres!$A$11:$A$16,0))/100,""),""),IFERROR(IF(OR(Saisie!AN27&lt;0,Saisie!AN27&gt;Paramètres!$C$7),"",Saisie!AN27/Paramètres!$C$7),"")))</f>
        <v/>
      </c>
      <c r="AM27" s="96" t="str">
        <f aca="false">IF(Saisie!AO27="","",IF(Paramètres!$C$5="Lettres",IFERROR(IF(MATCH(Saisie!AO27,Paramètres!$A$11:$A$16,0)&lt;=Paramètres!$C$6,INDEX(Paramètres!$E$11:$E$16,MATCH(Saisie!AO27,Paramètres!$A$11:$A$16,0))/100,""),""),IFERROR(IF(OR(Saisie!AO27&lt;0,Saisie!AO27&gt;Paramètres!$C$7),"",Saisie!AO27/Paramètres!$C$7),"")))</f>
        <v/>
      </c>
      <c r="AN27" s="96" t="str">
        <f aca="false">IF(Saisie!AP27="","",IF(Paramètres!$C$5="Lettres",IFERROR(IF(MATCH(Saisie!AP27,Paramètres!$A$11:$A$16,0)&lt;=Paramètres!$C$6,INDEX(Paramètres!$E$11:$E$16,MATCH(Saisie!AP27,Paramètres!$A$11:$A$16,0))/100,""),""),IFERROR(IF(OR(Saisie!AP27&lt;0,Saisie!AP27&gt;Paramètres!$C$7),"",Saisie!AP27/Paramètres!$C$7),"")))</f>
        <v/>
      </c>
      <c r="AO27" s="96" t="str">
        <f aca="false">IF(Saisie!AQ27="","",IF(Paramètres!$C$5="Lettres",IFERROR(IF(MATCH(Saisie!AQ27,Paramètres!$A$11:$A$16,0)&lt;=Paramètres!$C$6,INDEX(Paramètres!$E$11:$E$16,MATCH(Saisie!AQ27,Paramètres!$A$11:$A$16,0))/100,""),""),IFERROR(IF(OR(Saisie!AQ27&lt;0,Saisie!AQ27&gt;Paramètres!$C$7),"",Saisie!AQ27/Paramètres!$C$7),"")))</f>
        <v/>
      </c>
      <c r="AP27" s="96" t="str">
        <f aca="false">IF(Saisie!AR27="","",IF(Paramètres!$C$5="Lettres",IFERROR(IF(MATCH(Saisie!AR27,Paramètres!$A$11:$A$16,0)&lt;=Paramètres!$C$6,INDEX(Paramètres!$E$11:$E$16,MATCH(Saisie!AR27,Paramètres!$A$11:$A$16,0))/100,""),""),IFERROR(IF(OR(Saisie!AR27&lt;0,Saisie!AR27&gt;Paramètres!$C$7),"",Saisie!AR27/Paramètres!$C$7),"")))</f>
        <v/>
      </c>
      <c r="AQ27" s="96" t="str">
        <f aca="false">IF(Saisie!AS27="","",IF(Paramètres!$C$5="Lettres",IFERROR(IF(MATCH(Saisie!AS27,Paramètres!$A$11:$A$16,0)&lt;=Paramètres!$C$6,INDEX(Paramètres!$E$11:$E$16,MATCH(Saisie!AS27,Paramètres!$A$11:$A$16,0))/100,""),""),IFERROR(IF(OR(Saisie!AS27&lt;0,Saisie!AS27&gt;Paramètres!$C$7),"",Saisie!AS27/Paramètres!$C$7),"")))</f>
        <v/>
      </c>
      <c r="AR27" s="96" t="str">
        <f aca="false">IF(Saisie!AT27="","",IF(Paramètres!$C$5="Lettres",IFERROR(IF(MATCH(Saisie!AT27,Paramètres!$A$11:$A$16,0)&lt;=Paramètres!$C$6,INDEX(Paramètres!$E$11:$E$16,MATCH(Saisie!AT27,Paramètres!$A$11:$A$16,0))/100,""),""),IFERROR(IF(OR(Saisie!AT27&lt;0,Saisie!AT27&gt;Paramètres!$C$7),"",Saisie!AT27/Paramètres!$C$7),"")))</f>
        <v/>
      </c>
      <c r="AS27" s="96" t="str">
        <f aca="false">IF(Saisie!AU27="","",IF(Paramètres!$C$5="Lettres",IFERROR(IF(MATCH(Saisie!AU27,Paramètres!$A$11:$A$16,0)&lt;=Paramètres!$C$6,INDEX(Paramètres!$E$11:$E$16,MATCH(Saisie!AU27,Paramètres!$A$11:$A$16,0))/100,""),""),IFERROR(IF(OR(Saisie!AU27&lt;0,Saisie!AU27&gt;Paramètres!$C$7),"",Saisie!AU27/Paramètres!$C$7),"")))</f>
        <v/>
      </c>
      <c r="AT27" s="96" t="str">
        <f aca="false">IF(Saisie!AV27="","",IF(Paramètres!$C$5="Lettres",IFERROR(IF(MATCH(Saisie!AV27,Paramètres!$A$11:$A$16,0)&lt;=Paramètres!$C$6,INDEX(Paramètres!$E$11:$E$16,MATCH(Saisie!AV27,Paramètres!$A$11:$A$16,0))/100,""),""),IFERROR(IF(OR(Saisie!AV27&lt;0,Saisie!AV27&gt;Paramètres!$C$7),"",Saisie!AV27/Paramètres!$C$7),"")))</f>
        <v/>
      </c>
      <c r="AU27" s="96" t="str">
        <f aca="false">IF(Saisie!AW27="","",IF(Paramètres!$C$5="Lettres",IFERROR(IF(MATCH(Saisie!AW27,Paramètres!$A$11:$A$16,0)&lt;=Paramètres!$C$6,INDEX(Paramètres!$E$11:$E$16,MATCH(Saisie!AW27,Paramètres!$A$11:$A$16,0))/100,""),""),IFERROR(IF(OR(Saisie!AW27&lt;0,Saisie!AW27&gt;Paramètres!$C$7),"",Saisie!AW27/Paramètres!$C$7),"")))</f>
        <v/>
      </c>
      <c r="AV27" s="96" t="str">
        <f aca="false">IF(Saisie!AX27="","",IF(Paramètres!$C$5="Lettres",IFERROR(IF(MATCH(Saisie!AX27,Paramètres!$A$11:$A$16,0)&lt;=Paramètres!$C$6,INDEX(Paramètres!$E$11:$E$16,MATCH(Saisie!AX27,Paramètres!$A$11:$A$16,0))/100,""),""),IFERROR(IF(OR(Saisie!AX27&lt;0,Saisie!AX27&gt;Paramètres!$C$7),"",Saisie!AX27/Paramètres!$C$7),"")))</f>
        <v/>
      </c>
      <c r="AW27" s="96" t="str">
        <f aca="false">IF(Saisie!AY27="","",IF(Paramètres!$C$5="Lettres",IFERROR(IF(MATCH(Saisie!AY27,Paramètres!$A$11:$A$16,0)&lt;=Paramètres!$C$6,INDEX(Paramètres!$E$11:$E$16,MATCH(Saisie!AY27,Paramètres!$A$11:$A$16,0))/100,""),""),IFERROR(IF(OR(Saisie!AY27&lt;0,Saisie!AY27&gt;Paramètres!$C$7),"",Saisie!AY27/Paramètres!$C$7),"")))</f>
        <v/>
      </c>
      <c r="AX27" s="96" t="str">
        <f aca="false">IF(Saisie!AZ27="","",IF(Paramètres!$C$5="Lettres",IFERROR(IF(MATCH(Saisie!AZ27,Paramètres!$A$11:$A$16,0)&lt;=Paramètres!$C$6,INDEX(Paramètres!$E$11:$E$16,MATCH(Saisie!AZ27,Paramètres!$A$11:$A$16,0))/100,""),""),IFERROR(IF(OR(Saisie!AZ27&lt;0,Saisie!AZ27&gt;Paramètres!$C$7),"",Saisie!AZ27/Paramètres!$C$7),"")))</f>
        <v/>
      </c>
      <c r="AY27" s="96" t="str">
        <f aca="false">IF(Saisie!BA27="","",IF(Paramètres!$C$5="Lettres",IFERROR(IF(MATCH(Saisie!BA27,Paramètres!$A$11:$A$16,0)&lt;=Paramètres!$C$6,INDEX(Paramètres!$E$11:$E$16,MATCH(Saisie!BA27,Paramètres!$A$11:$A$16,0))/100,""),""),IFERROR(IF(OR(Saisie!BA27&lt;0,Saisie!BA27&gt;Paramètres!$C$7),"",Saisie!BA27/Paramètres!$C$7),"")))</f>
        <v/>
      </c>
      <c r="AZ27" s="4"/>
      <c r="BA27" s="96" t="str">
        <f aca="false">IF($A27="","",IFERROR(SUMPRODUCT(($B$4:$AY$4=BA$4)*N($B27:$AY27))/SUMPRODUCT(($B$4:$AY$4=BA$4)*($B27:$AY27&lt;&gt;"")),""))</f>
        <v/>
      </c>
      <c r="BB27" s="96" t="str">
        <f aca="false">IF($A27="","",IFERROR(SUMPRODUCT(($B$4:$AY$4=BB$4)*N($B27:$AY27))/SUMPRODUCT(($B$4:$AY$4=BB$4)*($B27:$AY27&lt;&gt;"")),""))</f>
        <v/>
      </c>
      <c r="BC27" s="96" t="str">
        <f aca="false">IF($A27="","",IFERROR(SUMPRODUCT(($B$4:$AY$4=BC$4)*N($B27:$AY27))/SUMPRODUCT(($B$4:$AY$4=BC$4)*($B27:$AY27&lt;&gt;"")),""))</f>
        <v/>
      </c>
      <c r="BD27" s="96" t="str">
        <f aca="false">IF($A27="","",IFERROR(SUMPRODUCT(($B$4:$AY$4=BD$4)*N($B27:$AY27))/SUMPRODUCT(($B$4:$AY$4=BD$4)*($B27:$AY27&lt;&gt;"")),""))</f>
        <v/>
      </c>
      <c r="BE27" s="96" t="str">
        <f aca="false">IF($A27="","",IFERROR(SUMPRODUCT(($B$4:$AY$4=BE$4)*N($B27:$AY27))/SUMPRODUCT(($B$4:$AY$4=BE$4)*($B27:$AY27&lt;&gt;"")),""))</f>
        <v/>
      </c>
      <c r="BF27" s="96" t="str">
        <f aca="false">IF($A27="","",IFERROR(SUMPRODUCT(($B$4:$AY$4=BF$4)*N($B27:$AY27))/SUMPRODUCT(($B$4:$AY$4=BF$4)*($B27:$AY27&lt;&gt;"")),""))</f>
        <v/>
      </c>
      <c r="BG27" s="96" t="str">
        <f aca="false">IF($A27="","",IFERROR(SUMPRODUCT(($B$4:$AY$4=BG$4)*N($B27:$AY27))/SUMPRODUCT(($B$4:$AY$4=BG$4)*($B27:$AY27&lt;&gt;"")),""))</f>
        <v/>
      </c>
      <c r="BH27" s="96" t="str">
        <f aca="false">IF($A27="","",IFERROR(SUMPRODUCT(($B$4:$AY$4=BH$4)*N($B27:$AY27))/SUMPRODUCT(($B$4:$AY$4=BH$4)*($B27:$AY27&lt;&gt;"")),""))</f>
        <v/>
      </c>
      <c r="BI27" s="96" t="str">
        <f aca="false">IF($A27="","",IFERROR(SUMPRODUCT(($B$4:$AY$4=BI$4)*N($B27:$AY27))/SUMPRODUCT(($B$4:$AY$4=BI$4)*($B27:$AY27&lt;&gt;"")),""))</f>
        <v/>
      </c>
      <c r="BJ27" s="96" t="str">
        <f aca="false">IF($A27="","",IFERROR(SUMPRODUCT(($B$4:$AY$4=BJ$4)*N($B27:$AY27))/SUMPRODUCT(($B$4:$AY$4=BJ$4)*($B27:$AY27&lt;&gt;"")),""))</f>
        <v/>
      </c>
    </row>
    <row r="28" customFormat="false" ht="15" hidden="false" customHeight="true" outlineLevel="0" collapsed="false">
      <c r="A28" s="4" t="str">
        <f aca="false">IF(Saisie!B28="","",Saisie!B28)</f>
        <v/>
      </c>
      <c r="B28" s="96" t="str">
        <f aca="false">IF(Saisie!D28="","",IF(Paramètres!$C$5="Lettres",IFERROR(IF(MATCH(Saisie!D28,Paramètres!$A$11:$A$16,0)&lt;=Paramètres!$C$6,INDEX(Paramètres!$E$11:$E$16,MATCH(Saisie!D28,Paramètres!$A$11:$A$16,0))/100,""),""),IFERROR(IF(OR(Saisie!D28&lt;0,Saisie!D28&gt;Paramètres!$C$7),"",Saisie!D28/Paramètres!$C$7),"")))</f>
        <v/>
      </c>
      <c r="C28" s="96" t="str">
        <f aca="false">IF(Saisie!E28="","",IF(Paramètres!$C$5="Lettres",IFERROR(IF(MATCH(Saisie!E28,Paramètres!$A$11:$A$16,0)&lt;=Paramètres!$C$6,INDEX(Paramètres!$E$11:$E$16,MATCH(Saisie!E28,Paramètres!$A$11:$A$16,0))/100,""),""),IFERROR(IF(OR(Saisie!E28&lt;0,Saisie!E28&gt;Paramètres!$C$7),"",Saisie!E28/Paramètres!$C$7),"")))</f>
        <v/>
      </c>
      <c r="D28" s="96" t="str">
        <f aca="false">IF(Saisie!F28="","",IF(Paramètres!$C$5="Lettres",IFERROR(IF(MATCH(Saisie!F28,Paramètres!$A$11:$A$16,0)&lt;=Paramètres!$C$6,INDEX(Paramètres!$E$11:$E$16,MATCH(Saisie!F28,Paramètres!$A$11:$A$16,0))/100,""),""),IFERROR(IF(OR(Saisie!F28&lt;0,Saisie!F28&gt;Paramètres!$C$7),"",Saisie!F28/Paramètres!$C$7),"")))</f>
        <v/>
      </c>
      <c r="E28" s="96" t="str">
        <f aca="false">IF(Saisie!G28="","",IF(Paramètres!$C$5="Lettres",IFERROR(IF(MATCH(Saisie!G28,Paramètres!$A$11:$A$16,0)&lt;=Paramètres!$C$6,INDEX(Paramètres!$E$11:$E$16,MATCH(Saisie!G28,Paramètres!$A$11:$A$16,0))/100,""),""),IFERROR(IF(OR(Saisie!G28&lt;0,Saisie!G28&gt;Paramètres!$C$7),"",Saisie!G28/Paramètres!$C$7),"")))</f>
        <v/>
      </c>
      <c r="F28" s="96" t="str">
        <f aca="false">IF(Saisie!H28="","",IF(Paramètres!$C$5="Lettres",IFERROR(IF(MATCH(Saisie!H28,Paramètres!$A$11:$A$16,0)&lt;=Paramètres!$C$6,INDEX(Paramètres!$E$11:$E$16,MATCH(Saisie!H28,Paramètres!$A$11:$A$16,0))/100,""),""),IFERROR(IF(OR(Saisie!H28&lt;0,Saisie!H28&gt;Paramètres!$C$7),"",Saisie!H28/Paramètres!$C$7),"")))</f>
        <v/>
      </c>
      <c r="G28" s="96" t="str">
        <f aca="false">IF(Saisie!I28="","",IF(Paramètres!$C$5="Lettres",IFERROR(IF(MATCH(Saisie!I28,Paramètres!$A$11:$A$16,0)&lt;=Paramètres!$C$6,INDEX(Paramètres!$E$11:$E$16,MATCH(Saisie!I28,Paramètres!$A$11:$A$16,0))/100,""),""),IFERROR(IF(OR(Saisie!I28&lt;0,Saisie!I28&gt;Paramètres!$C$7),"",Saisie!I28/Paramètres!$C$7),"")))</f>
        <v/>
      </c>
      <c r="H28" s="96" t="str">
        <f aca="false">IF(Saisie!J28="","",IF(Paramètres!$C$5="Lettres",IFERROR(IF(MATCH(Saisie!J28,Paramètres!$A$11:$A$16,0)&lt;=Paramètres!$C$6,INDEX(Paramètres!$E$11:$E$16,MATCH(Saisie!J28,Paramètres!$A$11:$A$16,0))/100,""),""),IFERROR(IF(OR(Saisie!J28&lt;0,Saisie!J28&gt;Paramètres!$C$7),"",Saisie!J28/Paramètres!$C$7),"")))</f>
        <v/>
      </c>
      <c r="I28" s="96" t="str">
        <f aca="false">IF(Saisie!K28="","",IF(Paramètres!$C$5="Lettres",IFERROR(IF(MATCH(Saisie!K28,Paramètres!$A$11:$A$16,0)&lt;=Paramètres!$C$6,INDEX(Paramètres!$E$11:$E$16,MATCH(Saisie!K28,Paramètres!$A$11:$A$16,0))/100,""),""),IFERROR(IF(OR(Saisie!K28&lt;0,Saisie!K28&gt;Paramètres!$C$7),"",Saisie!K28/Paramètres!$C$7),"")))</f>
        <v/>
      </c>
      <c r="J28" s="96" t="str">
        <f aca="false">IF(Saisie!L28="","",IF(Paramètres!$C$5="Lettres",IFERROR(IF(MATCH(Saisie!L28,Paramètres!$A$11:$A$16,0)&lt;=Paramètres!$C$6,INDEX(Paramètres!$E$11:$E$16,MATCH(Saisie!L28,Paramètres!$A$11:$A$16,0))/100,""),""),IFERROR(IF(OR(Saisie!L28&lt;0,Saisie!L28&gt;Paramètres!$C$7),"",Saisie!L28/Paramètres!$C$7),"")))</f>
        <v/>
      </c>
      <c r="K28" s="96" t="str">
        <f aca="false">IF(Saisie!M28="","",IF(Paramètres!$C$5="Lettres",IFERROR(IF(MATCH(Saisie!M28,Paramètres!$A$11:$A$16,0)&lt;=Paramètres!$C$6,INDEX(Paramètres!$E$11:$E$16,MATCH(Saisie!M28,Paramètres!$A$11:$A$16,0))/100,""),""),IFERROR(IF(OR(Saisie!M28&lt;0,Saisie!M28&gt;Paramètres!$C$7),"",Saisie!M28/Paramètres!$C$7),"")))</f>
        <v/>
      </c>
      <c r="L28" s="96" t="str">
        <f aca="false">IF(Saisie!N28="","",IF(Paramètres!$C$5="Lettres",IFERROR(IF(MATCH(Saisie!N28,Paramètres!$A$11:$A$16,0)&lt;=Paramètres!$C$6,INDEX(Paramètres!$E$11:$E$16,MATCH(Saisie!N28,Paramètres!$A$11:$A$16,0))/100,""),""),IFERROR(IF(OR(Saisie!N28&lt;0,Saisie!N28&gt;Paramètres!$C$7),"",Saisie!N28/Paramètres!$C$7),"")))</f>
        <v/>
      </c>
      <c r="M28" s="96" t="str">
        <f aca="false">IF(Saisie!O28="","",IF(Paramètres!$C$5="Lettres",IFERROR(IF(MATCH(Saisie!O28,Paramètres!$A$11:$A$16,0)&lt;=Paramètres!$C$6,INDEX(Paramètres!$E$11:$E$16,MATCH(Saisie!O28,Paramètres!$A$11:$A$16,0))/100,""),""),IFERROR(IF(OR(Saisie!O28&lt;0,Saisie!O28&gt;Paramètres!$C$7),"",Saisie!O28/Paramètres!$C$7),"")))</f>
        <v/>
      </c>
      <c r="N28" s="96" t="str">
        <f aca="false">IF(Saisie!P28="","",IF(Paramètres!$C$5="Lettres",IFERROR(IF(MATCH(Saisie!P28,Paramètres!$A$11:$A$16,0)&lt;=Paramètres!$C$6,INDEX(Paramètres!$E$11:$E$16,MATCH(Saisie!P28,Paramètres!$A$11:$A$16,0))/100,""),""),IFERROR(IF(OR(Saisie!P28&lt;0,Saisie!P28&gt;Paramètres!$C$7),"",Saisie!P28/Paramètres!$C$7),"")))</f>
        <v/>
      </c>
      <c r="O28" s="96" t="str">
        <f aca="false">IF(Saisie!Q28="","",IF(Paramètres!$C$5="Lettres",IFERROR(IF(MATCH(Saisie!Q28,Paramètres!$A$11:$A$16,0)&lt;=Paramètres!$C$6,INDEX(Paramètres!$E$11:$E$16,MATCH(Saisie!Q28,Paramètres!$A$11:$A$16,0))/100,""),""),IFERROR(IF(OR(Saisie!Q28&lt;0,Saisie!Q28&gt;Paramètres!$C$7),"",Saisie!Q28/Paramètres!$C$7),"")))</f>
        <v/>
      </c>
      <c r="P28" s="96" t="str">
        <f aca="false">IF(Saisie!R28="","",IF(Paramètres!$C$5="Lettres",IFERROR(IF(MATCH(Saisie!R28,Paramètres!$A$11:$A$16,0)&lt;=Paramètres!$C$6,INDEX(Paramètres!$E$11:$E$16,MATCH(Saisie!R28,Paramètres!$A$11:$A$16,0))/100,""),""),IFERROR(IF(OR(Saisie!R28&lt;0,Saisie!R28&gt;Paramètres!$C$7),"",Saisie!R28/Paramètres!$C$7),"")))</f>
        <v/>
      </c>
      <c r="Q28" s="96" t="str">
        <f aca="false">IF(Saisie!S28="","",IF(Paramètres!$C$5="Lettres",IFERROR(IF(MATCH(Saisie!S28,Paramètres!$A$11:$A$16,0)&lt;=Paramètres!$C$6,INDEX(Paramètres!$E$11:$E$16,MATCH(Saisie!S28,Paramètres!$A$11:$A$16,0))/100,""),""),IFERROR(IF(OR(Saisie!S28&lt;0,Saisie!S28&gt;Paramètres!$C$7),"",Saisie!S28/Paramètres!$C$7),"")))</f>
        <v/>
      </c>
      <c r="R28" s="96" t="str">
        <f aca="false">IF(Saisie!T28="","",IF(Paramètres!$C$5="Lettres",IFERROR(IF(MATCH(Saisie!T28,Paramètres!$A$11:$A$16,0)&lt;=Paramètres!$C$6,INDEX(Paramètres!$E$11:$E$16,MATCH(Saisie!T28,Paramètres!$A$11:$A$16,0))/100,""),""),IFERROR(IF(OR(Saisie!T28&lt;0,Saisie!T28&gt;Paramètres!$C$7),"",Saisie!T28/Paramètres!$C$7),"")))</f>
        <v/>
      </c>
      <c r="S28" s="96" t="str">
        <f aca="false">IF(Saisie!U28="","",IF(Paramètres!$C$5="Lettres",IFERROR(IF(MATCH(Saisie!U28,Paramètres!$A$11:$A$16,0)&lt;=Paramètres!$C$6,INDEX(Paramètres!$E$11:$E$16,MATCH(Saisie!U28,Paramètres!$A$11:$A$16,0))/100,""),""),IFERROR(IF(OR(Saisie!U28&lt;0,Saisie!U28&gt;Paramètres!$C$7),"",Saisie!U28/Paramètres!$C$7),"")))</f>
        <v/>
      </c>
      <c r="T28" s="96" t="str">
        <f aca="false">IF(Saisie!V28="","",IF(Paramètres!$C$5="Lettres",IFERROR(IF(MATCH(Saisie!V28,Paramètres!$A$11:$A$16,0)&lt;=Paramètres!$C$6,INDEX(Paramètres!$E$11:$E$16,MATCH(Saisie!V28,Paramètres!$A$11:$A$16,0))/100,""),""),IFERROR(IF(OR(Saisie!V28&lt;0,Saisie!V28&gt;Paramètres!$C$7),"",Saisie!V28/Paramètres!$C$7),"")))</f>
        <v/>
      </c>
      <c r="U28" s="96" t="str">
        <f aca="false">IF(Saisie!W28="","",IF(Paramètres!$C$5="Lettres",IFERROR(IF(MATCH(Saisie!W28,Paramètres!$A$11:$A$16,0)&lt;=Paramètres!$C$6,INDEX(Paramètres!$E$11:$E$16,MATCH(Saisie!W28,Paramètres!$A$11:$A$16,0))/100,""),""),IFERROR(IF(OR(Saisie!W28&lt;0,Saisie!W28&gt;Paramètres!$C$7),"",Saisie!W28/Paramètres!$C$7),"")))</f>
        <v/>
      </c>
      <c r="V28" s="96" t="str">
        <f aca="false">IF(Saisie!X28="","",IF(Paramètres!$C$5="Lettres",IFERROR(IF(MATCH(Saisie!X28,Paramètres!$A$11:$A$16,0)&lt;=Paramètres!$C$6,INDEX(Paramètres!$E$11:$E$16,MATCH(Saisie!X28,Paramètres!$A$11:$A$16,0))/100,""),""),IFERROR(IF(OR(Saisie!X28&lt;0,Saisie!X28&gt;Paramètres!$C$7),"",Saisie!X28/Paramètres!$C$7),"")))</f>
        <v/>
      </c>
      <c r="W28" s="96" t="str">
        <f aca="false">IF(Saisie!Y28="","",IF(Paramètres!$C$5="Lettres",IFERROR(IF(MATCH(Saisie!Y28,Paramètres!$A$11:$A$16,0)&lt;=Paramètres!$C$6,INDEX(Paramètres!$E$11:$E$16,MATCH(Saisie!Y28,Paramètres!$A$11:$A$16,0))/100,""),""),IFERROR(IF(OR(Saisie!Y28&lt;0,Saisie!Y28&gt;Paramètres!$C$7),"",Saisie!Y28/Paramètres!$C$7),"")))</f>
        <v/>
      </c>
      <c r="X28" s="96" t="str">
        <f aca="false">IF(Saisie!Z28="","",IF(Paramètres!$C$5="Lettres",IFERROR(IF(MATCH(Saisie!Z28,Paramètres!$A$11:$A$16,0)&lt;=Paramètres!$C$6,INDEX(Paramètres!$E$11:$E$16,MATCH(Saisie!Z28,Paramètres!$A$11:$A$16,0))/100,""),""),IFERROR(IF(OR(Saisie!Z28&lt;0,Saisie!Z28&gt;Paramètres!$C$7),"",Saisie!Z28/Paramètres!$C$7),"")))</f>
        <v/>
      </c>
      <c r="Y28" s="96" t="str">
        <f aca="false">IF(Saisie!AA28="","",IF(Paramètres!$C$5="Lettres",IFERROR(IF(MATCH(Saisie!AA28,Paramètres!$A$11:$A$16,0)&lt;=Paramètres!$C$6,INDEX(Paramètres!$E$11:$E$16,MATCH(Saisie!AA28,Paramètres!$A$11:$A$16,0))/100,""),""),IFERROR(IF(OR(Saisie!AA28&lt;0,Saisie!AA28&gt;Paramètres!$C$7),"",Saisie!AA28/Paramètres!$C$7),"")))</f>
        <v/>
      </c>
      <c r="Z28" s="96" t="str">
        <f aca="false">IF(Saisie!AB28="","",IF(Paramètres!$C$5="Lettres",IFERROR(IF(MATCH(Saisie!AB28,Paramètres!$A$11:$A$16,0)&lt;=Paramètres!$C$6,INDEX(Paramètres!$E$11:$E$16,MATCH(Saisie!AB28,Paramètres!$A$11:$A$16,0))/100,""),""),IFERROR(IF(OR(Saisie!AB28&lt;0,Saisie!AB28&gt;Paramètres!$C$7),"",Saisie!AB28/Paramètres!$C$7),"")))</f>
        <v/>
      </c>
      <c r="AA28" s="96" t="str">
        <f aca="false">IF(Saisie!AC28="","",IF(Paramètres!$C$5="Lettres",IFERROR(IF(MATCH(Saisie!AC28,Paramètres!$A$11:$A$16,0)&lt;=Paramètres!$C$6,INDEX(Paramètres!$E$11:$E$16,MATCH(Saisie!AC28,Paramètres!$A$11:$A$16,0))/100,""),""),IFERROR(IF(OR(Saisie!AC28&lt;0,Saisie!AC28&gt;Paramètres!$C$7),"",Saisie!AC28/Paramètres!$C$7),"")))</f>
        <v/>
      </c>
      <c r="AB28" s="96" t="str">
        <f aca="false">IF(Saisie!AD28="","",IF(Paramètres!$C$5="Lettres",IFERROR(IF(MATCH(Saisie!AD28,Paramètres!$A$11:$A$16,0)&lt;=Paramètres!$C$6,INDEX(Paramètres!$E$11:$E$16,MATCH(Saisie!AD28,Paramètres!$A$11:$A$16,0))/100,""),""),IFERROR(IF(OR(Saisie!AD28&lt;0,Saisie!AD28&gt;Paramètres!$C$7),"",Saisie!AD28/Paramètres!$C$7),"")))</f>
        <v/>
      </c>
      <c r="AC28" s="96" t="str">
        <f aca="false">IF(Saisie!AE28="","",IF(Paramètres!$C$5="Lettres",IFERROR(IF(MATCH(Saisie!AE28,Paramètres!$A$11:$A$16,0)&lt;=Paramètres!$C$6,INDEX(Paramètres!$E$11:$E$16,MATCH(Saisie!AE28,Paramètres!$A$11:$A$16,0))/100,""),""),IFERROR(IF(OR(Saisie!AE28&lt;0,Saisie!AE28&gt;Paramètres!$C$7),"",Saisie!AE28/Paramètres!$C$7),"")))</f>
        <v/>
      </c>
      <c r="AD28" s="96" t="str">
        <f aca="false">IF(Saisie!AF28="","",IF(Paramètres!$C$5="Lettres",IFERROR(IF(MATCH(Saisie!AF28,Paramètres!$A$11:$A$16,0)&lt;=Paramètres!$C$6,INDEX(Paramètres!$E$11:$E$16,MATCH(Saisie!AF28,Paramètres!$A$11:$A$16,0))/100,""),""),IFERROR(IF(OR(Saisie!AF28&lt;0,Saisie!AF28&gt;Paramètres!$C$7),"",Saisie!AF28/Paramètres!$C$7),"")))</f>
        <v/>
      </c>
      <c r="AE28" s="96" t="str">
        <f aca="false">IF(Saisie!AG28="","",IF(Paramètres!$C$5="Lettres",IFERROR(IF(MATCH(Saisie!AG28,Paramètres!$A$11:$A$16,0)&lt;=Paramètres!$C$6,INDEX(Paramètres!$E$11:$E$16,MATCH(Saisie!AG28,Paramètres!$A$11:$A$16,0))/100,""),""),IFERROR(IF(OR(Saisie!AG28&lt;0,Saisie!AG28&gt;Paramètres!$C$7),"",Saisie!AG28/Paramètres!$C$7),"")))</f>
        <v/>
      </c>
      <c r="AF28" s="96" t="str">
        <f aca="false">IF(Saisie!AH28="","",IF(Paramètres!$C$5="Lettres",IFERROR(IF(MATCH(Saisie!AH28,Paramètres!$A$11:$A$16,0)&lt;=Paramètres!$C$6,INDEX(Paramètres!$E$11:$E$16,MATCH(Saisie!AH28,Paramètres!$A$11:$A$16,0))/100,""),""),IFERROR(IF(OR(Saisie!AH28&lt;0,Saisie!AH28&gt;Paramètres!$C$7),"",Saisie!AH28/Paramètres!$C$7),"")))</f>
        <v/>
      </c>
      <c r="AG28" s="96" t="str">
        <f aca="false">IF(Saisie!AI28="","",IF(Paramètres!$C$5="Lettres",IFERROR(IF(MATCH(Saisie!AI28,Paramètres!$A$11:$A$16,0)&lt;=Paramètres!$C$6,INDEX(Paramètres!$E$11:$E$16,MATCH(Saisie!AI28,Paramètres!$A$11:$A$16,0))/100,""),""),IFERROR(IF(OR(Saisie!AI28&lt;0,Saisie!AI28&gt;Paramètres!$C$7),"",Saisie!AI28/Paramètres!$C$7),"")))</f>
        <v/>
      </c>
      <c r="AH28" s="96" t="str">
        <f aca="false">IF(Saisie!AJ28="","",IF(Paramètres!$C$5="Lettres",IFERROR(IF(MATCH(Saisie!AJ28,Paramètres!$A$11:$A$16,0)&lt;=Paramètres!$C$6,INDEX(Paramètres!$E$11:$E$16,MATCH(Saisie!AJ28,Paramètres!$A$11:$A$16,0))/100,""),""),IFERROR(IF(OR(Saisie!AJ28&lt;0,Saisie!AJ28&gt;Paramètres!$C$7),"",Saisie!AJ28/Paramètres!$C$7),"")))</f>
        <v/>
      </c>
      <c r="AI28" s="96" t="str">
        <f aca="false">IF(Saisie!AK28="","",IF(Paramètres!$C$5="Lettres",IFERROR(IF(MATCH(Saisie!AK28,Paramètres!$A$11:$A$16,0)&lt;=Paramètres!$C$6,INDEX(Paramètres!$E$11:$E$16,MATCH(Saisie!AK28,Paramètres!$A$11:$A$16,0))/100,""),""),IFERROR(IF(OR(Saisie!AK28&lt;0,Saisie!AK28&gt;Paramètres!$C$7),"",Saisie!AK28/Paramètres!$C$7),"")))</f>
        <v/>
      </c>
      <c r="AJ28" s="96" t="str">
        <f aca="false">IF(Saisie!AL28="","",IF(Paramètres!$C$5="Lettres",IFERROR(IF(MATCH(Saisie!AL28,Paramètres!$A$11:$A$16,0)&lt;=Paramètres!$C$6,INDEX(Paramètres!$E$11:$E$16,MATCH(Saisie!AL28,Paramètres!$A$11:$A$16,0))/100,""),""),IFERROR(IF(OR(Saisie!AL28&lt;0,Saisie!AL28&gt;Paramètres!$C$7),"",Saisie!AL28/Paramètres!$C$7),"")))</f>
        <v/>
      </c>
      <c r="AK28" s="96" t="str">
        <f aca="false">IF(Saisie!AM28="","",IF(Paramètres!$C$5="Lettres",IFERROR(IF(MATCH(Saisie!AM28,Paramètres!$A$11:$A$16,0)&lt;=Paramètres!$C$6,INDEX(Paramètres!$E$11:$E$16,MATCH(Saisie!AM28,Paramètres!$A$11:$A$16,0))/100,""),""),IFERROR(IF(OR(Saisie!AM28&lt;0,Saisie!AM28&gt;Paramètres!$C$7),"",Saisie!AM28/Paramètres!$C$7),"")))</f>
        <v/>
      </c>
      <c r="AL28" s="96" t="str">
        <f aca="false">IF(Saisie!AN28="","",IF(Paramètres!$C$5="Lettres",IFERROR(IF(MATCH(Saisie!AN28,Paramètres!$A$11:$A$16,0)&lt;=Paramètres!$C$6,INDEX(Paramètres!$E$11:$E$16,MATCH(Saisie!AN28,Paramètres!$A$11:$A$16,0))/100,""),""),IFERROR(IF(OR(Saisie!AN28&lt;0,Saisie!AN28&gt;Paramètres!$C$7),"",Saisie!AN28/Paramètres!$C$7),"")))</f>
        <v/>
      </c>
      <c r="AM28" s="96" t="str">
        <f aca="false">IF(Saisie!AO28="","",IF(Paramètres!$C$5="Lettres",IFERROR(IF(MATCH(Saisie!AO28,Paramètres!$A$11:$A$16,0)&lt;=Paramètres!$C$6,INDEX(Paramètres!$E$11:$E$16,MATCH(Saisie!AO28,Paramètres!$A$11:$A$16,0))/100,""),""),IFERROR(IF(OR(Saisie!AO28&lt;0,Saisie!AO28&gt;Paramètres!$C$7),"",Saisie!AO28/Paramètres!$C$7),"")))</f>
        <v/>
      </c>
      <c r="AN28" s="96" t="str">
        <f aca="false">IF(Saisie!AP28="","",IF(Paramètres!$C$5="Lettres",IFERROR(IF(MATCH(Saisie!AP28,Paramètres!$A$11:$A$16,0)&lt;=Paramètres!$C$6,INDEX(Paramètres!$E$11:$E$16,MATCH(Saisie!AP28,Paramètres!$A$11:$A$16,0))/100,""),""),IFERROR(IF(OR(Saisie!AP28&lt;0,Saisie!AP28&gt;Paramètres!$C$7),"",Saisie!AP28/Paramètres!$C$7),"")))</f>
        <v/>
      </c>
      <c r="AO28" s="96" t="str">
        <f aca="false">IF(Saisie!AQ28="","",IF(Paramètres!$C$5="Lettres",IFERROR(IF(MATCH(Saisie!AQ28,Paramètres!$A$11:$A$16,0)&lt;=Paramètres!$C$6,INDEX(Paramètres!$E$11:$E$16,MATCH(Saisie!AQ28,Paramètres!$A$11:$A$16,0))/100,""),""),IFERROR(IF(OR(Saisie!AQ28&lt;0,Saisie!AQ28&gt;Paramètres!$C$7),"",Saisie!AQ28/Paramètres!$C$7),"")))</f>
        <v/>
      </c>
      <c r="AP28" s="96" t="str">
        <f aca="false">IF(Saisie!AR28="","",IF(Paramètres!$C$5="Lettres",IFERROR(IF(MATCH(Saisie!AR28,Paramètres!$A$11:$A$16,0)&lt;=Paramètres!$C$6,INDEX(Paramètres!$E$11:$E$16,MATCH(Saisie!AR28,Paramètres!$A$11:$A$16,0))/100,""),""),IFERROR(IF(OR(Saisie!AR28&lt;0,Saisie!AR28&gt;Paramètres!$C$7),"",Saisie!AR28/Paramètres!$C$7),"")))</f>
        <v/>
      </c>
      <c r="AQ28" s="96" t="str">
        <f aca="false">IF(Saisie!AS28="","",IF(Paramètres!$C$5="Lettres",IFERROR(IF(MATCH(Saisie!AS28,Paramètres!$A$11:$A$16,0)&lt;=Paramètres!$C$6,INDEX(Paramètres!$E$11:$E$16,MATCH(Saisie!AS28,Paramètres!$A$11:$A$16,0))/100,""),""),IFERROR(IF(OR(Saisie!AS28&lt;0,Saisie!AS28&gt;Paramètres!$C$7),"",Saisie!AS28/Paramètres!$C$7),"")))</f>
        <v/>
      </c>
      <c r="AR28" s="96" t="str">
        <f aca="false">IF(Saisie!AT28="","",IF(Paramètres!$C$5="Lettres",IFERROR(IF(MATCH(Saisie!AT28,Paramètres!$A$11:$A$16,0)&lt;=Paramètres!$C$6,INDEX(Paramètres!$E$11:$E$16,MATCH(Saisie!AT28,Paramètres!$A$11:$A$16,0))/100,""),""),IFERROR(IF(OR(Saisie!AT28&lt;0,Saisie!AT28&gt;Paramètres!$C$7),"",Saisie!AT28/Paramètres!$C$7),"")))</f>
        <v/>
      </c>
      <c r="AS28" s="96" t="str">
        <f aca="false">IF(Saisie!AU28="","",IF(Paramètres!$C$5="Lettres",IFERROR(IF(MATCH(Saisie!AU28,Paramètres!$A$11:$A$16,0)&lt;=Paramètres!$C$6,INDEX(Paramètres!$E$11:$E$16,MATCH(Saisie!AU28,Paramètres!$A$11:$A$16,0))/100,""),""),IFERROR(IF(OR(Saisie!AU28&lt;0,Saisie!AU28&gt;Paramètres!$C$7),"",Saisie!AU28/Paramètres!$C$7),"")))</f>
        <v/>
      </c>
      <c r="AT28" s="96" t="str">
        <f aca="false">IF(Saisie!AV28="","",IF(Paramètres!$C$5="Lettres",IFERROR(IF(MATCH(Saisie!AV28,Paramètres!$A$11:$A$16,0)&lt;=Paramètres!$C$6,INDEX(Paramètres!$E$11:$E$16,MATCH(Saisie!AV28,Paramètres!$A$11:$A$16,0))/100,""),""),IFERROR(IF(OR(Saisie!AV28&lt;0,Saisie!AV28&gt;Paramètres!$C$7),"",Saisie!AV28/Paramètres!$C$7),"")))</f>
        <v/>
      </c>
      <c r="AU28" s="96" t="str">
        <f aca="false">IF(Saisie!AW28="","",IF(Paramètres!$C$5="Lettres",IFERROR(IF(MATCH(Saisie!AW28,Paramètres!$A$11:$A$16,0)&lt;=Paramètres!$C$6,INDEX(Paramètres!$E$11:$E$16,MATCH(Saisie!AW28,Paramètres!$A$11:$A$16,0))/100,""),""),IFERROR(IF(OR(Saisie!AW28&lt;0,Saisie!AW28&gt;Paramètres!$C$7),"",Saisie!AW28/Paramètres!$C$7),"")))</f>
        <v/>
      </c>
      <c r="AV28" s="96" t="str">
        <f aca="false">IF(Saisie!AX28="","",IF(Paramètres!$C$5="Lettres",IFERROR(IF(MATCH(Saisie!AX28,Paramètres!$A$11:$A$16,0)&lt;=Paramètres!$C$6,INDEX(Paramètres!$E$11:$E$16,MATCH(Saisie!AX28,Paramètres!$A$11:$A$16,0))/100,""),""),IFERROR(IF(OR(Saisie!AX28&lt;0,Saisie!AX28&gt;Paramètres!$C$7),"",Saisie!AX28/Paramètres!$C$7),"")))</f>
        <v/>
      </c>
      <c r="AW28" s="96" t="str">
        <f aca="false">IF(Saisie!AY28="","",IF(Paramètres!$C$5="Lettres",IFERROR(IF(MATCH(Saisie!AY28,Paramètres!$A$11:$A$16,0)&lt;=Paramètres!$C$6,INDEX(Paramètres!$E$11:$E$16,MATCH(Saisie!AY28,Paramètres!$A$11:$A$16,0))/100,""),""),IFERROR(IF(OR(Saisie!AY28&lt;0,Saisie!AY28&gt;Paramètres!$C$7),"",Saisie!AY28/Paramètres!$C$7),"")))</f>
        <v/>
      </c>
      <c r="AX28" s="96" t="str">
        <f aca="false">IF(Saisie!AZ28="","",IF(Paramètres!$C$5="Lettres",IFERROR(IF(MATCH(Saisie!AZ28,Paramètres!$A$11:$A$16,0)&lt;=Paramètres!$C$6,INDEX(Paramètres!$E$11:$E$16,MATCH(Saisie!AZ28,Paramètres!$A$11:$A$16,0))/100,""),""),IFERROR(IF(OR(Saisie!AZ28&lt;0,Saisie!AZ28&gt;Paramètres!$C$7),"",Saisie!AZ28/Paramètres!$C$7),"")))</f>
        <v/>
      </c>
      <c r="AY28" s="96" t="str">
        <f aca="false">IF(Saisie!BA28="","",IF(Paramètres!$C$5="Lettres",IFERROR(IF(MATCH(Saisie!BA28,Paramètres!$A$11:$A$16,0)&lt;=Paramètres!$C$6,INDEX(Paramètres!$E$11:$E$16,MATCH(Saisie!BA28,Paramètres!$A$11:$A$16,0))/100,""),""),IFERROR(IF(OR(Saisie!BA28&lt;0,Saisie!BA28&gt;Paramètres!$C$7),"",Saisie!BA28/Paramètres!$C$7),"")))</f>
        <v/>
      </c>
      <c r="AZ28" s="4"/>
      <c r="BA28" s="96" t="str">
        <f aca="false">IF($A28="","",IFERROR(SUMPRODUCT(($B$4:$AY$4=BA$4)*N($B28:$AY28))/SUMPRODUCT(($B$4:$AY$4=BA$4)*($B28:$AY28&lt;&gt;"")),""))</f>
        <v/>
      </c>
      <c r="BB28" s="96" t="str">
        <f aca="false">IF($A28="","",IFERROR(SUMPRODUCT(($B$4:$AY$4=BB$4)*N($B28:$AY28))/SUMPRODUCT(($B$4:$AY$4=BB$4)*($B28:$AY28&lt;&gt;"")),""))</f>
        <v/>
      </c>
      <c r="BC28" s="96" t="str">
        <f aca="false">IF($A28="","",IFERROR(SUMPRODUCT(($B$4:$AY$4=BC$4)*N($B28:$AY28))/SUMPRODUCT(($B$4:$AY$4=BC$4)*($B28:$AY28&lt;&gt;"")),""))</f>
        <v/>
      </c>
      <c r="BD28" s="96" t="str">
        <f aca="false">IF($A28="","",IFERROR(SUMPRODUCT(($B$4:$AY$4=BD$4)*N($B28:$AY28))/SUMPRODUCT(($B$4:$AY$4=BD$4)*($B28:$AY28&lt;&gt;"")),""))</f>
        <v/>
      </c>
      <c r="BE28" s="96" t="str">
        <f aca="false">IF($A28="","",IFERROR(SUMPRODUCT(($B$4:$AY$4=BE$4)*N($B28:$AY28))/SUMPRODUCT(($B$4:$AY$4=BE$4)*($B28:$AY28&lt;&gt;"")),""))</f>
        <v/>
      </c>
      <c r="BF28" s="96" t="str">
        <f aca="false">IF($A28="","",IFERROR(SUMPRODUCT(($B$4:$AY$4=BF$4)*N($B28:$AY28))/SUMPRODUCT(($B$4:$AY$4=BF$4)*($B28:$AY28&lt;&gt;"")),""))</f>
        <v/>
      </c>
      <c r="BG28" s="96" t="str">
        <f aca="false">IF($A28="","",IFERROR(SUMPRODUCT(($B$4:$AY$4=BG$4)*N($B28:$AY28))/SUMPRODUCT(($B$4:$AY$4=BG$4)*($B28:$AY28&lt;&gt;"")),""))</f>
        <v/>
      </c>
      <c r="BH28" s="96" t="str">
        <f aca="false">IF($A28="","",IFERROR(SUMPRODUCT(($B$4:$AY$4=BH$4)*N($B28:$AY28))/SUMPRODUCT(($B$4:$AY$4=BH$4)*($B28:$AY28&lt;&gt;"")),""))</f>
        <v/>
      </c>
      <c r="BI28" s="96" t="str">
        <f aca="false">IF($A28="","",IFERROR(SUMPRODUCT(($B$4:$AY$4=BI$4)*N($B28:$AY28))/SUMPRODUCT(($B$4:$AY$4=BI$4)*($B28:$AY28&lt;&gt;"")),""))</f>
        <v/>
      </c>
      <c r="BJ28" s="96" t="str">
        <f aca="false">IF($A28="","",IFERROR(SUMPRODUCT(($B$4:$AY$4=BJ$4)*N($B28:$AY28))/SUMPRODUCT(($B$4:$AY$4=BJ$4)*($B28:$AY28&lt;&gt;"")),""))</f>
        <v/>
      </c>
    </row>
    <row r="29" customFormat="false" ht="15" hidden="false" customHeight="true" outlineLevel="0" collapsed="false">
      <c r="A29" s="4" t="str">
        <f aca="false">IF(Saisie!B29="","",Saisie!B29)</f>
        <v/>
      </c>
      <c r="B29" s="96" t="str">
        <f aca="false">IF(Saisie!D29="","",IF(Paramètres!$C$5="Lettres",IFERROR(IF(MATCH(Saisie!D29,Paramètres!$A$11:$A$16,0)&lt;=Paramètres!$C$6,INDEX(Paramètres!$E$11:$E$16,MATCH(Saisie!D29,Paramètres!$A$11:$A$16,0))/100,""),""),IFERROR(IF(OR(Saisie!D29&lt;0,Saisie!D29&gt;Paramètres!$C$7),"",Saisie!D29/Paramètres!$C$7),"")))</f>
        <v/>
      </c>
      <c r="C29" s="96" t="str">
        <f aca="false">IF(Saisie!E29="","",IF(Paramètres!$C$5="Lettres",IFERROR(IF(MATCH(Saisie!E29,Paramètres!$A$11:$A$16,0)&lt;=Paramètres!$C$6,INDEX(Paramètres!$E$11:$E$16,MATCH(Saisie!E29,Paramètres!$A$11:$A$16,0))/100,""),""),IFERROR(IF(OR(Saisie!E29&lt;0,Saisie!E29&gt;Paramètres!$C$7),"",Saisie!E29/Paramètres!$C$7),"")))</f>
        <v/>
      </c>
      <c r="D29" s="96" t="str">
        <f aca="false">IF(Saisie!F29="","",IF(Paramètres!$C$5="Lettres",IFERROR(IF(MATCH(Saisie!F29,Paramètres!$A$11:$A$16,0)&lt;=Paramètres!$C$6,INDEX(Paramètres!$E$11:$E$16,MATCH(Saisie!F29,Paramètres!$A$11:$A$16,0))/100,""),""),IFERROR(IF(OR(Saisie!F29&lt;0,Saisie!F29&gt;Paramètres!$C$7),"",Saisie!F29/Paramètres!$C$7),"")))</f>
        <v/>
      </c>
      <c r="E29" s="96" t="str">
        <f aca="false">IF(Saisie!G29="","",IF(Paramètres!$C$5="Lettres",IFERROR(IF(MATCH(Saisie!G29,Paramètres!$A$11:$A$16,0)&lt;=Paramètres!$C$6,INDEX(Paramètres!$E$11:$E$16,MATCH(Saisie!G29,Paramètres!$A$11:$A$16,0))/100,""),""),IFERROR(IF(OR(Saisie!G29&lt;0,Saisie!G29&gt;Paramètres!$C$7),"",Saisie!G29/Paramètres!$C$7),"")))</f>
        <v/>
      </c>
      <c r="F29" s="96" t="str">
        <f aca="false">IF(Saisie!H29="","",IF(Paramètres!$C$5="Lettres",IFERROR(IF(MATCH(Saisie!H29,Paramètres!$A$11:$A$16,0)&lt;=Paramètres!$C$6,INDEX(Paramètres!$E$11:$E$16,MATCH(Saisie!H29,Paramètres!$A$11:$A$16,0))/100,""),""),IFERROR(IF(OR(Saisie!H29&lt;0,Saisie!H29&gt;Paramètres!$C$7),"",Saisie!H29/Paramètres!$C$7),"")))</f>
        <v/>
      </c>
      <c r="G29" s="96" t="str">
        <f aca="false">IF(Saisie!I29="","",IF(Paramètres!$C$5="Lettres",IFERROR(IF(MATCH(Saisie!I29,Paramètres!$A$11:$A$16,0)&lt;=Paramètres!$C$6,INDEX(Paramètres!$E$11:$E$16,MATCH(Saisie!I29,Paramètres!$A$11:$A$16,0))/100,""),""),IFERROR(IF(OR(Saisie!I29&lt;0,Saisie!I29&gt;Paramètres!$C$7),"",Saisie!I29/Paramètres!$C$7),"")))</f>
        <v/>
      </c>
      <c r="H29" s="96" t="str">
        <f aca="false">IF(Saisie!J29="","",IF(Paramètres!$C$5="Lettres",IFERROR(IF(MATCH(Saisie!J29,Paramètres!$A$11:$A$16,0)&lt;=Paramètres!$C$6,INDEX(Paramètres!$E$11:$E$16,MATCH(Saisie!J29,Paramètres!$A$11:$A$16,0))/100,""),""),IFERROR(IF(OR(Saisie!J29&lt;0,Saisie!J29&gt;Paramètres!$C$7),"",Saisie!J29/Paramètres!$C$7),"")))</f>
        <v/>
      </c>
      <c r="I29" s="96" t="str">
        <f aca="false">IF(Saisie!K29="","",IF(Paramètres!$C$5="Lettres",IFERROR(IF(MATCH(Saisie!K29,Paramètres!$A$11:$A$16,0)&lt;=Paramètres!$C$6,INDEX(Paramètres!$E$11:$E$16,MATCH(Saisie!K29,Paramètres!$A$11:$A$16,0))/100,""),""),IFERROR(IF(OR(Saisie!K29&lt;0,Saisie!K29&gt;Paramètres!$C$7),"",Saisie!K29/Paramètres!$C$7),"")))</f>
        <v/>
      </c>
      <c r="J29" s="96" t="str">
        <f aca="false">IF(Saisie!L29="","",IF(Paramètres!$C$5="Lettres",IFERROR(IF(MATCH(Saisie!L29,Paramètres!$A$11:$A$16,0)&lt;=Paramètres!$C$6,INDEX(Paramètres!$E$11:$E$16,MATCH(Saisie!L29,Paramètres!$A$11:$A$16,0))/100,""),""),IFERROR(IF(OR(Saisie!L29&lt;0,Saisie!L29&gt;Paramètres!$C$7),"",Saisie!L29/Paramètres!$C$7),"")))</f>
        <v/>
      </c>
      <c r="K29" s="96" t="str">
        <f aca="false">IF(Saisie!M29="","",IF(Paramètres!$C$5="Lettres",IFERROR(IF(MATCH(Saisie!M29,Paramètres!$A$11:$A$16,0)&lt;=Paramètres!$C$6,INDEX(Paramètres!$E$11:$E$16,MATCH(Saisie!M29,Paramètres!$A$11:$A$16,0))/100,""),""),IFERROR(IF(OR(Saisie!M29&lt;0,Saisie!M29&gt;Paramètres!$C$7),"",Saisie!M29/Paramètres!$C$7),"")))</f>
        <v/>
      </c>
      <c r="L29" s="96" t="str">
        <f aca="false">IF(Saisie!N29="","",IF(Paramètres!$C$5="Lettres",IFERROR(IF(MATCH(Saisie!N29,Paramètres!$A$11:$A$16,0)&lt;=Paramètres!$C$6,INDEX(Paramètres!$E$11:$E$16,MATCH(Saisie!N29,Paramètres!$A$11:$A$16,0))/100,""),""),IFERROR(IF(OR(Saisie!N29&lt;0,Saisie!N29&gt;Paramètres!$C$7),"",Saisie!N29/Paramètres!$C$7),"")))</f>
        <v/>
      </c>
      <c r="M29" s="96" t="str">
        <f aca="false">IF(Saisie!O29="","",IF(Paramètres!$C$5="Lettres",IFERROR(IF(MATCH(Saisie!O29,Paramètres!$A$11:$A$16,0)&lt;=Paramètres!$C$6,INDEX(Paramètres!$E$11:$E$16,MATCH(Saisie!O29,Paramètres!$A$11:$A$16,0))/100,""),""),IFERROR(IF(OR(Saisie!O29&lt;0,Saisie!O29&gt;Paramètres!$C$7),"",Saisie!O29/Paramètres!$C$7),"")))</f>
        <v/>
      </c>
      <c r="N29" s="96" t="str">
        <f aca="false">IF(Saisie!P29="","",IF(Paramètres!$C$5="Lettres",IFERROR(IF(MATCH(Saisie!P29,Paramètres!$A$11:$A$16,0)&lt;=Paramètres!$C$6,INDEX(Paramètres!$E$11:$E$16,MATCH(Saisie!P29,Paramètres!$A$11:$A$16,0))/100,""),""),IFERROR(IF(OR(Saisie!P29&lt;0,Saisie!P29&gt;Paramètres!$C$7),"",Saisie!P29/Paramètres!$C$7),"")))</f>
        <v/>
      </c>
      <c r="O29" s="96" t="str">
        <f aca="false">IF(Saisie!Q29="","",IF(Paramètres!$C$5="Lettres",IFERROR(IF(MATCH(Saisie!Q29,Paramètres!$A$11:$A$16,0)&lt;=Paramètres!$C$6,INDEX(Paramètres!$E$11:$E$16,MATCH(Saisie!Q29,Paramètres!$A$11:$A$16,0))/100,""),""),IFERROR(IF(OR(Saisie!Q29&lt;0,Saisie!Q29&gt;Paramètres!$C$7),"",Saisie!Q29/Paramètres!$C$7),"")))</f>
        <v/>
      </c>
      <c r="P29" s="96" t="str">
        <f aca="false">IF(Saisie!R29="","",IF(Paramètres!$C$5="Lettres",IFERROR(IF(MATCH(Saisie!R29,Paramètres!$A$11:$A$16,0)&lt;=Paramètres!$C$6,INDEX(Paramètres!$E$11:$E$16,MATCH(Saisie!R29,Paramètres!$A$11:$A$16,0))/100,""),""),IFERROR(IF(OR(Saisie!R29&lt;0,Saisie!R29&gt;Paramètres!$C$7),"",Saisie!R29/Paramètres!$C$7),"")))</f>
        <v/>
      </c>
      <c r="Q29" s="96" t="str">
        <f aca="false">IF(Saisie!S29="","",IF(Paramètres!$C$5="Lettres",IFERROR(IF(MATCH(Saisie!S29,Paramètres!$A$11:$A$16,0)&lt;=Paramètres!$C$6,INDEX(Paramètres!$E$11:$E$16,MATCH(Saisie!S29,Paramètres!$A$11:$A$16,0))/100,""),""),IFERROR(IF(OR(Saisie!S29&lt;0,Saisie!S29&gt;Paramètres!$C$7),"",Saisie!S29/Paramètres!$C$7),"")))</f>
        <v/>
      </c>
      <c r="R29" s="96" t="str">
        <f aca="false">IF(Saisie!T29="","",IF(Paramètres!$C$5="Lettres",IFERROR(IF(MATCH(Saisie!T29,Paramètres!$A$11:$A$16,0)&lt;=Paramètres!$C$6,INDEX(Paramètres!$E$11:$E$16,MATCH(Saisie!T29,Paramètres!$A$11:$A$16,0))/100,""),""),IFERROR(IF(OR(Saisie!T29&lt;0,Saisie!T29&gt;Paramètres!$C$7),"",Saisie!T29/Paramètres!$C$7),"")))</f>
        <v/>
      </c>
      <c r="S29" s="96" t="str">
        <f aca="false">IF(Saisie!U29="","",IF(Paramètres!$C$5="Lettres",IFERROR(IF(MATCH(Saisie!U29,Paramètres!$A$11:$A$16,0)&lt;=Paramètres!$C$6,INDEX(Paramètres!$E$11:$E$16,MATCH(Saisie!U29,Paramètres!$A$11:$A$16,0))/100,""),""),IFERROR(IF(OR(Saisie!U29&lt;0,Saisie!U29&gt;Paramètres!$C$7),"",Saisie!U29/Paramètres!$C$7),"")))</f>
        <v/>
      </c>
      <c r="T29" s="96" t="str">
        <f aca="false">IF(Saisie!V29="","",IF(Paramètres!$C$5="Lettres",IFERROR(IF(MATCH(Saisie!V29,Paramètres!$A$11:$A$16,0)&lt;=Paramètres!$C$6,INDEX(Paramètres!$E$11:$E$16,MATCH(Saisie!V29,Paramètres!$A$11:$A$16,0))/100,""),""),IFERROR(IF(OR(Saisie!V29&lt;0,Saisie!V29&gt;Paramètres!$C$7),"",Saisie!V29/Paramètres!$C$7),"")))</f>
        <v/>
      </c>
      <c r="U29" s="96" t="str">
        <f aca="false">IF(Saisie!W29="","",IF(Paramètres!$C$5="Lettres",IFERROR(IF(MATCH(Saisie!W29,Paramètres!$A$11:$A$16,0)&lt;=Paramètres!$C$6,INDEX(Paramètres!$E$11:$E$16,MATCH(Saisie!W29,Paramètres!$A$11:$A$16,0))/100,""),""),IFERROR(IF(OR(Saisie!W29&lt;0,Saisie!W29&gt;Paramètres!$C$7),"",Saisie!W29/Paramètres!$C$7),"")))</f>
        <v/>
      </c>
      <c r="V29" s="96" t="str">
        <f aca="false">IF(Saisie!X29="","",IF(Paramètres!$C$5="Lettres",IFERROR(IF(MATCH(Saisie!X29,Paramètres!$A$11:$A$16,0)&lt;=Paramètres!$C$6,INDEX(Paramètres!$E$11:$E$16,MATCH(Saisie!X29,Paramètres!$A$11:$A$16,0))/100,""),""),IFERROR(IF(OR(Saisie!X29&lt;0,Saisie!X29&gt;Paramètres!$C$7),"",Saisie!X29/Paramètres!$C$7),"")))</f>
        <v/>
      </c>
      <c r="W29" s="96" t="str">
        <f aca="false">IF(Saisie!Y29="","",IF(Paramètres!$C$5="Lettres",IFERROR(IF(MATCH(Saisie!Y29,Paramètres!$A$11:$A$16,0)&lt;=Paramètres!$C$6,INDEX(Paramètres!$E$11:$E$16,MATCH(Saisie!Y29,Paramètres!$A$11:$A$16,0))/100,""),""),IFERROR(IF(OR(Saisie!Y29&lt;0,Saisie!Y29&gt;Paramètres!$C$7),"",Saisie!Y29/Paramètres!$C$7),"")))</f>
        <v/>
      </c>
      <c r="X29" s="96" t="str">
        <f aca="false">IF(Saisie!Z29="","",IF(Paramètres!$C$5="Lettres",IFERROR(IF(MATCH(Saisie!Z29,Paramètres!$A$11:$A$16,0)&lt;=Paramètres!$C$6,INDEX(Paramètres!$E$11:$E$16,MATCH(Saisie!Z29,Paramètres!$A$11:$A$16,0))/100,""),""),IFERROR(IF(OR(Saisie!Z29&lt;0,Saisie!Z29&gt;Paramètres!$C$7),"",Saisie!Z29/Paramètres!$C$7),"")))</f>
        <v/>
      </c>
      <c r="Y29" s="96" t="str">
        <f aca="false">IF(Saisie!AA29="","",IF(Paramètres!$C$5="Lettres",IFERROR(IF(MATCH(Saisie!AA29,Paramètres!$A$11:$A$16,0)&lt;=Paramètres!$C$6,INDEX(Paramètres!$E$11:$E$16,MATCH(Saisie!AA29,Paramètres!$A$11:$A$16,0))/100,""),""),IFERROR(IF(OR(Saisie!AA29&lt;0,Saisie!AA29&gt;Paramètres!$C$7),"",Saisie!AA29/Paramètres!$C$7),"")))</f>
        <v/>
      </c>
      <c r="Z29" s="96" t="str">
        <f aca="false">IF(Saisie!AB29="","",IF(Paramètres!$C$5="Lettres",IFERROR(IF(MATCH(Saisie!AB29,Paramètres!$A$11:$A$16,0)&lt;=Paramètres!$C$6,INDEX(Paramètres!$E$11:$E$16,MATCH(Saisie!AB29,Paramètres!$A$11:$A$16,0))/100,""),""),IFERROR(IF(OR(Saisie!AB29&lt;0,Saisie!AB29&gt;Paramètres!$C$7),"",Saisie!AB29/Paramètres!$C$7),"")))</f>
        <v/>
      </c>
      <c r="AA29" s="96" t="str">
        <f aca="false">IF(Saisie!AC29="","",IF(Paramètres!$C$5="Lettres",IFERROR(IF(MATCH(Saisie!AC29,Paramètres!$A$11:$A$16,0)&lt;=Paramètres!$C$6,INDEX(Paramètres!$E$11:$E$16,MATCH(Saisie!AC29,Paramètres!$A$11:$A$16,0))/100,""),""),IFERROR(IF(OR(Saisie!AC29&lt;0,Saisie!AC29&gt;Paramètres!$C$7),"",Saisie!AC29/Paramètres!$C$7),"")))</f>
        <v/>
      </c>
      <c r="AB29" s="96" t="str">
        <f aca="false">IF(Saisie!AD29="","",IF(Paramètres!$C$5="Lettres",IFERROR(IF(MATCH(Saisie!AD29,Paramètres!$A$11:$A$16,0)&lt;=Paramètres!$C$6,INDEX(Paramètres!$E$11:$E$16,MATCH(Saisie!AD29,Paramètres!$A$11:$A$16,0))/100,""),""),IFERROR(IF(OR(Saisie!AD29&lt;0,Saisie!AD29&gt;Paramètres!$C$7),"",Saisie!AD29/Paramètres!$C$7),"")))</f>
        <v/>
      </c>
      <c r="AC29" s="96" t="str">
        <f aca="false">IF(Saisie!AE29="","",IF(Paramètres!$C$5="Lettres",IFERROR(IF(MATCH(Saisie!AE29,Paramètres!$A$11:$A$16,0)&lt;=Paramètres!$C$6,INDEX(Paramètres!$E$11:$E$16,MATCH(Saisie!AE29,Paramètres!$A$11:$A$16,0))/100,""),""),IFERROR(IF(OR(Saisie!AE29&lt;0,Saisie!AE29&gt;Paramètres!$C$7),"",Saisie!AE29/Paramètres!$C$7),"")))</f>
        <v/>
      </c>
      <c r="AD29" s="96" t="str">
        <f aca="false">IF(Saisie!AF29="","",IF(Paramètres!$C$5="Lettres",IFERROR(IF(MATCH(Saisie!AF29,Paramètres!$A$11:$A$16,0)&lt;=Paramètres!$C$6,INDEX(Paramètres!$E$11:$E$16,MATCH(Saisie!AF29,Paramètres!$A$11:$A$16,0))/100,""),""),IFERROR(IF(OR(Saisie!AF29&lt;0,Saisie!AF29&gt;Paramètres!$C$7),"",Saisie!AF29/Paramètres!$C$7),"")))</f>
        <v/>
      </c>
      <c r="AE29" s="96" t="str">
        <f aca="false">IF(Saisie!AG29="","",IF(Paramètres!$C$5="Lettres",IFERROR(IF(MATCH(Saisie!AG29,Paramètres!$A$11:$A$16,0)&lt;=Paramètres!$C$6,INDEX(Paramètres!$E$11:$E$16,MATCH(Saisie!AG29,Paramètres!$A$11:$A$16,0))/100,""),""),IFERROR(IF(OR(Saisie!AG29&lt;0,Saisie!AG29&gt;Paramètres!$C$7),"",Saisie!AG29/Paramètres!$C$7),"")))</f>
        <v/>
      </c>
      <c r="AF29" s="96" t="str">
        <f aca="false">IF(Saisie!AH29="","",IF(Paramètres!$C$5="Lettres",IFERROR(IF(MATCH(Saisie!AH29,Paramètres!$A$11:$A$16,0)&lt;=Paramètres!$C$6,INDEX(Paramètres!$E$11:$E$16,MATCH(Saisie!AH29,Paramètres!$A$11:$A$16,0))/100,""),""),IFERROR(IF(OR(Saisie!AH29&lt;0,Saisie!AH29&gt;Paramètres!$C$7),"",Saisie!AH29/Paramètres!$C$7),"")))</f>
        <v/>
      </c>
      <c r="AG29" s="96" t="str">
        <f aca="false">IF(Saisie!AI29="","",IF(Paramètres!$C$5="Lettres",IFERROR(IF(MATCH(Saisie!AI29,Paramètres!$A$11:$A$16,0)&lt;=Paramètres!$C$6,INDEX(Paramètres!$E$11:$E$16,MATCH(Saisie!AI29,Paramètres!$A$11:$A$16,0))/100,""),""),IFERROR(IF(OR(Saisie!AI29&lt;0,Saisie!AI29&gt;Paramètres!$C$7),"",Saisie!AI29/Paramètres!$C$7),"")))</f>
        <v/>
      </c>
      <c r="AH29" s="96" t="str">
        <f aca="false">IF(Saisie!AJ29="","",IF(Paramètres!$C$5="Lettres",IFERROR(IF(MATCH(Saisie!AJ29,Paramètres!$A$11:$A$16,0)&lt;=Paramètres!$C$6,INDEX(Paramètres!$E$11:$E$16,MATCH(Saisie!AJ29,Paramètres!$A$11:$A$16,0))/100,""),""),IFERROR(IF(OR(Saisie!AJ29&lt;0,Saisie!AJ29&gt;Paramètres!$C$7),"",Saisie!AJ29/Paramètres!$C$7),"")))</f>
        <v/>
      </c>
      <c r="AI29" s="96" t="str">
        <f aca="false">IF(Saisie!AK29="","",IF(Paramètres!$C$5="Lettres",IFERROR(IF(MATCH(Saisie!AK29,Paramètres!$A$11:$A$16,0)&lt;=Paramètres!$C$6,INDEX(Paramètres!$E$11:$E$16,MATCH(Saisie!AK29,Paramètres!$A$11:$A$16,0))/100,""),""),IFERROR(IF(OR(Saisie!AK29&lt;0,Saisie!AK29&gt;Paramètres!$C$7),"",Saisie!AK29/Paramètres!$C$7),"")))</f>
        <v/>
      </c>
      <c r="AJ29" s="96" t="str">
        <f aca="false">IF(Saisie!AL29="","",IF(Paramètres!$C$5="Lettres",IFERROR(IF(MATCH(Saisie!AL29,Paramètres!$A$11:$A$16,0)&lt;=Paramètres!$C$6,INDEX(Paramètres!$E$11:$E$16,MATCH(Saisie!AL29,Paramètres!$A$11:$A$16,0))/100,""),""),IFERROR(IF(OR(Saisie!AL29&lt;0,Saisie!AL29&gt;Paramètres!$C$7),"",Saisie!AL29/Paramètres!$C$7),"")))</f>
        <v/>
      </c>
      <c r="AK29" s="96" t="str">
        <f aca="false">IF(Saisie!AM29="","",IF(Paramètres!$C$5="Lettres",IFERROR(IF(MATCH(Saisie!AM29,Paramètres!$A$11:$A$16,0)&lt;=Paramètres!$C$6,INDEX(Paramètres!$E$11:$E$16,MATCH(Saisie!AM29,Paramètres!$A$11:$A$16,0))/100,""),""),IFERROR(IF(OR(Saisie!AM29&lt;0,Saisie!AM29&gt;Paramètres!$C$7),"",Saisie!AM29/Paramètres!$C$7),"")))</f>
        <v/>
      </c>
      <c r="AL29" s="96" t="str">
        <f aca="false">IF(Saisie!AN29="","",IF(Paramètres!$C$5="Lettres",IFERROR(IF(MATCH(Saisie!AN29,Paramètres!$A$11:$A$16,0)&lt;=Paramètres!$C$6,INDEX(Paramètres!$E$11:$E$16,MATCH(Saisie!AN29,Paramètres!$A$11:$A$16,0))/100,""),""),IFERROR(IF(OR(Saisie!AN29&lt;0,Saisie!AN29&gt;Paramètres!$C$7),"",Saisie!AN29/Paramètres!$C$7),"")))</f>
        <v/>
      </c>
      <c r="AM29" s="96" t="str">
        <f aca="false">IF(Saisie!AO29="","",IF(Paramètres!$C$5="Lettres",IFERROR(IF(MATCH(Saisie!AO29,Paramètres!$A$11:$A$16,0)&lt;=Paramètres!$C$6,INDEX(Paramètres!$E$11:$E$16,MATCH(Saisie!AO29,Paramètres!$A$11:$A$16,0))/100,""),""),IFERROR(IF(OR(Saisie!AO29&lt;0,Saisie!AO29&gt;Paramètres!$C$7),"",Saisie!AO29/Paramètres!$C$7),"")))</f>
        <v/>
      </c>
      <c r="AN29" s="96" t="str">
        <f aca="false">IF(Saisie!AP29="","",IF(Paramètres!$C$5="Lettres",IFERROR(IF(MATCH(Saisie!AP29,Paramètres!$A$11:$A$16,0)&lt;=Paramètres!$C$6,INDEX(Paramètres!$E$11:$E$16,MATCH(Saisie!AP29,Paramètres!$A$11:$A$16,0))/100,""),""),IFERROR(IF(OR(Saisie!AP29&lt;0,Saisie!AP29&gt;Paramètres!$C$7),"",Saisie!AP29/Paramètres!$C$7),"")))</f>
        <v/>
      </c>
      <c r="AO29" s="96" t="str">
        <f aca="false">IF(Saisie!AQ29="","",IF(Paramètres!$C$5="Lettres",IFERROR(IF(MATCH(Saisie!AQ29,Paramètres!$A$11:$A$16,0)&lt;=Paramètres!$C$6,INDEX(Paramètres!$E$11:$E$16,MATCH(Saisie!AQ29,Paramètres!$A$11:$A$16,0))/100,""),""),IFERROR(IF(OR(Saisie!AQ29&lt;0,Saisie!AQ29&gt;Paramètres!$C$7),"",Saisie!AQ29/Paramètres!$C$7),"")))</f>
        <v/>
      </c>
      <c r="AP29" s="96" t="str">
        <f aca="false">IF(Saisie!AR29="","",IF(Paramètres!$C$5="Lettres",IFERROR(IF(MATCH(Saisie!AR29,Paramètres!$A$11:$A$16,0)&lt;=Paramètres!$C$6,INDEX(Paramètres!$E$11:$E$16,MATCH(Saisie!AR29,Paramètres!$A$11:$A$16,0))/100,""),""),IFERROR(IF(OR(Saisie!AR29&lt;0,Saisie!AR29&gt;Paramètres!$C$7),"",Saisie!AR29/Paramètres!$C$7),"")))</f>
        <v/>
      </c>
      <c r="AQ29" s="96" t="str">
        <f aca="false">IF(Saisie!AS29="","",IF(Paramètres!$C$5="Lettres",IFERROR(IF(MATCH(Saisie!AS29,Paramètres!$A$11:$A$16,0)&lt;=Paramètres!$C$6,INDEX(Paramètres!$E$11:$E$16,MATCH(Saisie!AS29,Paramètres!$A$11:$A$16,0))/100,""),""),IFERROR(IF(OR(Saisie!AS29&lt;0,Saisie!AS29&gt;Paramètres!$C$7),"",Saisie!AS29/Paramètres!$C$7),"")))</f>
        <v/>
      </c>
      <c r="AR29" s="96" t="str">
        <f aca="false">IF(Saisie!AT29="","",IF(Paramètres!$C$5="Lettres",IFERROR(IF(MATCH(Saisie!AT29,Paramètres!$A$11:$A$16,0)&lt;=Paramètres!$C$6,INDEX(Paramètres!$E$11:$E$16,MATCH(Saisie!AT29,Paramètres!$A$11:$A$16,0))/100,""),""),IFERROR(IF(OR(Saisie!AT29&lt;0,Saisie!AT29&gt;Paramètres!$C$7),"",Saisie!AT29/Paramètres!$C$7),"")))</f>
        <v/>
      </c>
      <c r="AS29" s="96" t="str">
        <f aca="false">IF(Saisie!AU29="","",IF(Paramètres!$C$5="Lettres",IFERROR(IF(MATCH(Saisie!AU29,Paramètres!$A$11:$A$16,0)&lt;=Paramètres!$C$6,INDEX(Paramètres!$E$11:$E$16,MATCH(Saisie!AU29,Paramètres!$A$11:$A$16,0))/100,""),""),IFERROR(IF(OR(Saisie!AU29&lt;0,Saisie!AU29&gt;Paramètres!$C$7),"",Saisie!AU29/Paramètres!$C$7),"")))</f>
        <v/>
      </c>
      <c r="AT29" s="96" t="str">
        <f aca="false">IF(Saisie!AV29="","",IF(Paramètres!$C$5="Lettres",IFERROR(IF(MATCH(Saisie!AV29,Paramètres!$A$11:$A$16,0)&lt;=Paramètres!$C$6,INDEX(Paramètres!$E$11:$E$16,MATCH(Saisie!AV29,Paramètres!$A$11:$A$16,0))/100,""),""),IFERROR(IF(OR(Saisie!AV29&lt;0,Saisie!AV29&gt;Paramètres!$C$7),"",Saisie!AV29/Paramètres!$C$7),"")))</f>
        <v/>
      </c>
      <c r="AU29" s="96" t="str">
        <f aca="false">IF(Saisie!AW29="","",IF(Paramètres!$C$5="Lettres",IFERROR(IF(MATCH(Saisie!AW29,Paramètres!$A$11:$A$16,0)&lt;=Paramètres!$C$6,INDEX(Paramètres!$E$11:$E$16,MATCH(Saisie!AW29,Paramètres!$A$11:$A$16,0))/100,""),""),IFERROR(IF(OR(Saisie!AW29&lt;0,Saisie!AW29&gt;Paramètres!$C$7),"",Saisie!AW29/Paramètres!$C$7),"")))</f>
        <v/>
      </c>
      <c r="AV29" s="96" t="str">
        <f aca="false">IF(Saisie!AX29="","",IF(Paramètres!$C$5="Lettres",IFERROR(IF(MATCH(Saisie!AX29,Paramètres!$A$11:$A$16,0)&lt;=Paramètres!$C$6,INDEX(Paramètres!$E$11:$E$16,MATCH(Saisie!AX29,Paramètres!$A$11:$A$16,0))/100,""),""),IFERROR(IF(OR(Saisie!AX29&lt;0,Saisie!AX29&gt;Paramètres!$C$7),"",Saisie!AX29/Paramètres!$C$7),"")))</f>
        <v/>
      </c>
      <c r="AW29" s="96" t="str">
        <f aca="false">IF(Saisie!AY29="","",IF(Paramètres!$C$5="Lettres",IFERROR(IF(MATCH(Saisie!AY29,Paramètres!$A$11:$A$16,0)&lt;=Paramètres!$C$6,INDEX(Paramètres!$E$11:$E$16,MATCH(Saisie!AY29,Paramètres!$A$11:$A$16,0))/100,""),""),IFERROR(IF(OR(Saisie!AY29&lt;0,Saisie!AY29&gt;Paramètres!$C$7),"",Saisie!AY29/Paramètres!$C$7),"")))</f>
        <v/>
      </c>
      <c r="AX29" s="96" t="str">
        <f aca="false">IF(Saisie!AZ29="","",IF(Paramètres!$C$5="Lettres",IFERROR(IF(MATCH(Saisie!AZ29,Paramètres!$A$11:$A$16,0)&lt;=Paramètres!$C$6,INDEX(Paramètres!$E$11:$E$16,MATCH(Saisie!AZ29,Paramètres!$A$11:$A$16,0))/100,""),""),IFERROR(IF(OR(Saisie!AZ29&lt;0,Saisie!AZ29&gt;Paramètres!$C$7),"",Saisie!AZ29/Paramètres!$C$7),"")))</f>
        <v/>
      </c>
      <c r="AY29" s="96" t="str">
        <f aca="false">IF(Saisie!BA29="","",IF(Paramètres!$C$5="Lettres",IFERROR(IF(MATCH(Saisie!BA29,Paramètres!$A$11:$A$16,0)&lt;=Paramètres!$C$6,INDEX(Paramètres!$E$11:$E$16,MATCH(Saisie!BA29,Paramètres!$A$11:$A$16,0))/100,""),""),IFERROR(IF(OR(Saisie!BA29&lt;0,Saisie!BA29&gt;Paramètres!$C$7),"",Saisie!BA29/Paramètres!$C$7),"")))</f>
        <v/>
      </c>
      <c r="AZ29" s="4"/>
      <c r="BA29" s="96" t="str">
        <f aca="false">IF($A29="","",IFERROR(SUMPRODUCT(($B$4:$AY$4=BA$4)*N($B29:$AY29))/SUMPRODUCT(($B$4:$AY$4=BA$4)*($B29:$AY29&lt;&gt;"")),""))</f>
        <v/>
      </c>
      <c r="BB29" s="96" t="str">
        <f aca="false">IF($A29="","",IFERROR(SUMPRODUCT(($B$4:$AY$4=BB$4)*N($B29:$AY29))/SUMPRODUCT(($B$4:$AY$4=BB$4)*($B29:$AY29&lt;&gt;"")),""))</f>
        <v/>
      </c>
      <c r="BC29" s="96" t="str">
        <f aca="false">IF($A29="","",IFERROR(SUMPRODUCT(($B$4:$AY$4=BC$4)*N($B29:$AY29))/SUMPRODUCT(($B$4:$AY$4=BC$4)*($B29:$AY29&lt;&gt;"")),""))</f>
        <v/>
      </c>
      <c r="BD29" s="96" t="str">
        <f aca="false">IF($A29="","",IFERROR(SUMPRODUCT(($B$4:$AY$4=BD$4)*N($B29:$AY29))/SUMPRODUCT(($B$4:$AY$4=BD$4)*($B29:$AY29&lt;&gt;"")),""))</f>
        <v/>
      </c>
      <c r="BE29" s="96" t="str">
        <f aca="false">IF($A29="","",IFERROR(SUMPRODUCT(($B$4:$AY$4=BE$4)*N($B29:$AY29))/SUMPRODUCT(($B$4:$AY$4=BE$4)*($B29:$AY29&lt;&gt;"")),""))</f>
        <v/>
      </c>
      <c r="BF29" s="96" t="str">
        <f aca="false">IF($A29="","",IFERROR(SUMPRODUCT(($B$4:$AY$4=BF$4)*N($B29:$AY29))/SUMPRODUCT(($B$4:$AY$4=BF$4)*($B29:$AY29&lt;&gt;"")),""))</f>
        <v/>
      </c>
      <c r="BG29" s="96" t="str">
        <f aca="false">IF($A29="","",IFERROR(SUMPRODUCT(($B$4:$AY$4=BG$4)*N($B29:$AY29))/SUMPRODUCT(($B$4:$AY$4=BG$4)*($B29:$AY29&lt;&gt;"")),""))</f>
        <v/>
      </c>
      <c r="BH29" s="96" t="str">
        <f aca="false">IF($A29="","",IFERROR(SUMPRODUCT(($B$4:$AY$4=BH$4)*N($B29:$AY29))/SUMPRODUCT(($B$4:$AY$4=BH$4)*($B29:$AY29&lt;&gt;"")),""))</f>
        <v/>
      </c>
      <c r="BI29" s="96" t="str">
        <f aca="false">IF($A29="","",IFERROR(SUMPRODUCT(($B$4:$AY$4=BI$4)*N($B29:$AY29))/SUMPRODUCT(($B$4:$AY$4=BI$4)*($B29:$AY29&lt;&gt;"")),""))</f>
        <v/>
      </c>
      <c r="BJ29" s="96" t="str">
        <f aca="false">IF($A29="","",IFERROR(SUMPRODUCT(($B$4:$AY$4=BJ$4)*N($B29:$AY29))/SUMPRODUCT(($B$4:$AY$4=BJ$4)*($B29:$AY29&lt;&gt;"")),""))</f>
        <v/>
      </c>
    </row>
    <row r="30" customFormat="false" ht="15" hidden="false" customHeight="true" outlineLevel="0" collapsed="false">
      <c r="A30" s="4" t="str">
        <f aca="false">IF(Saisie!B30="","",Saisie!B30)</f>
        <v/>
      </c>
      <c r="B30" s="96" t="str">
        <f aca="false">IF(Saisie!D30="","",IF(Paramètres!$C$5="Lettres",IFERROR(IF(MATCH(Saisie!D30,Paramètres!$A$11:$A$16,0)&lt;=Paramètres!$C$6,INDEX(Paramètres!$E$11:$E$16,MATCH(Saisie!D30,Paramètres!$A$11:$A$16,0))/100,""),""),IFERROR(IF(OR(Saisie!D30&lt;0,Saisie!D30&gt;Paramètres!$C$7),"",Saisie!D30/Paramètres!$C$7),"")))</f>
        <v/>
      </c>
      <c r="C30" s="96" t="str">
        <f aca="false">IF(Saisie!E30="","",IF(Paramètres!$C$5="Lettres",IFERROR(IF(MATCH(Saisie!E30,Paramètres!$A$11:$A$16,0)&lt;=Paramètres!$C$6,INDEX(Paramètres!$E$11:$E$16,MATCH(Saisie!E30,Paramètres!$A$11:$A$16,0))/100,""),""),IFERROR(IF(OR(Saisie!E30&lt;0,Saisie!E30&gt;Paramètres!$C$7),"",Saisie!E30/Paramètres!$C$7),"")))</f>
        <v/>
      </c>
      <c r="D30" s="96" t="str">
        <f aca="false">IF(Saisie!F30="","",IF(Paramètres!$C$5="Lettres",IFERROR(IF(MATCH(Saisie!F30,Paramètres!$A$11:$A$16,0)&lt;=Paramètres!$C$6,INDEX(Paramètres!$E$11:$E$16,MATCH(Saisie!F30,Paramètres!$A$11:$A$16,0))/100,""),""),IFERROR(IF(OR(Saisie!F30&lt;0,Saisie!F30&gt;Paramètres!$C$7),"",Saisie!F30/Paramètres!$C$7),"")))</f>
        <v/>
      </c>
      <c r="E30" s="96" t="str">
        <f aca="false">IF(Saisie!G30="","",IF(Paramètres!$C$5="Lettres",IFERROR(IF(MATCH(Saisie!G30,Paramètres!$A$11:$A$16,0)&lt;=Paramètres!$C$6,INDEX(Paramètres!$E$11:$E$16,MATCH(Saisie!G30,Paramètres!$A$11:$A$16,0))/100,""),""),IFERROR(IF(OR(Saisie!G30&lt;0,Saisie!G30&gt;Paramètres!$C$7),"",Saisie!G30/Paramètres!$C$7),"")))</f>
        <v/>
      </c>
      <c r="F30" s="96" t="str">
        <f aca="false">IF(Saisie!H30="","",IF(Paramètres!$C$5="Lettres",IFERROR(IF(MATCH(Saisie!H30,Paramètres!$A$11:$A$16,0)&lt;=Paramètres!$C$6,INDEX(Paramètres!$E$11:$E$16,MATCH(Saisie!H30,Paramètres!$A$11:$A$16,0))/100,""),""),IFERROR(IF(OR(Saisie!H30&lt;0,Saisie!H30&gt;Paramètres!$C$7),"",Saisie!H30/Paramètres!$C$7),"")))</f>
        <v/>
      </c>
      <c r="G30" s="96" t="str">
        <f aca="false">IF(Saisie!I30="","",IF(Paramètres!$C$5="Lettres",IFERROR(IF(MATCH(Saisie!I30,Paramètres!$A$11:$A$16,0)&lt;=Paramètres!$C$6,INDEX(Paramètres!$E$11:$E$16,MATCH(Saisie!I30,Paramètres!$A$11:$A$16,0))/100,""),""),IFERROR(IF(OR(Saisie!I30&lt;0,Saisie!I30&gt;Paramètres!$C$7),"",Saisie!I30/Paramètres!$C$7),"")))</f>
        <v/>
      </c>
      <c r="H30" s="96" t="str">
        <f aca="false">IF(Saisie!J30="","",IF(Paramètres!$C$5="Lettres",IFERROR(IF(MATCH(Saisie!J30,Paramètres!$A$11:$A$16,0)&lt;=Paramètres!$C$6,INDEX(Paramètres!$E$11:$E$16,MATCH(Saisie!J30,Paramètres!$A$11:$A$16,0))/100,""),""),IFERROR(IF(OR(Saisie!J30&lt;0,Saisie!J30&gt;Paramètres!$C$7),"",Saisie!J30/Paramètres!$C$7),"")))</f>
        <v/>
      </c>
      <c r="I30" s="96" t="str">
        <f aca="false">IF(Saisie!K30="","",IF(Paramètres!$C$5="Lettres",IFERROR(IF(MATCH(Saisie!K30,Paramètres!$A$11:$A$16,0)&lt;=Paramètres!$C$6,INDEX(Paramètres!$E$11:$E$16,MATCH(Saisie!K30,Paramètres!$A$11:$A$16,0))/100,""),""),IFERROR(IF(OR(Saisie!K30&lt;0,Saisie!K30&gt;Paramètres!$C$7),"",Saisie!K30/Paramètres!$C$7),"")))</f>
        <v/>
      </c>
      <c r="J30" s="96" t="str">
        <f aca="false">IF(Saisie!L30="","",IF(Paramètres!$C$5="Lettres",IFERROR(IF(MATCH(Saisie!L30,Paramètres!$A$11:$A$16,0)&lt;=Paramètres!$C$6,INDEX(Paramètres!$E$11:$E$16,MATCH(Saisie!L30,Paramètres!$A$11:$A$16,0))/100,""),""),IFERROR(IF(OR(Saisie!L30&lt;0,Saisie!L30&gt;Paramètres!$C$7),"",Saisie!L30/Paramètres!$C$7),"")))</f>
        <v/>
      </c>
      <c r="K30" s="96" t="str">
        <f aca="false">IF(Saisie!M30="","",IF(Paramètres!$C$5="Lettres",IFERROR(IF(MATCH(Saisie!M30,Paramètres!$A$11:$A$16,0)&lt;=Paramètres!$C$6,INDEX(Paramètres!$E$11:$E$16,MATCH(Saisie!M30,Paramètres!$A$11:$A$16,0))/100,""),""),IFERROR(IF(OR(Saisie!M30&lt;0,Saisie!M30&gt;Paramètres!$C$7),"",Saisie!M30/Paramètres!$C$7),"")))</f>
        <v/>
      </c>
      <c r="L30" s="96" t="str">
        <f aca="false">IF(Saisie!N30="","",IF(Paramètres!$C$5="Lettres",IFERROR(IF(MATCH(Saisie!N30,Paramètres!$A$11:$A$16,0)&lt;=Paramètres!$C$6,INDEX(Paramètres!$E$11:$E$16,MATCH(Saisie!N30,Paramètres!$A$11:$A$16,0))/100,""),""),IFERROR(IF(OR(Saisie!N30&lt;0,Saisie!N30&gt;Paramètres!$C$7),"",Saisie!N30/Paramètres!$C$7),"")))</f>
        <v/>
      </c>
      <c r="M30" s="96" t="str">
        <f aca="false">IF(Saisie!O30="","",IF(Paramètres!$C$5="Lettres",IFERROR(IF(MATCH(Saisie!O30,Paramètres!$A$11:$A$16,0)&lt;=Paramètres!$C$6,INDEX(Paramètres!$E$11:$E$16,MATCH(Saisie!O30,Paramètres!$A$11:$A$16,0))/100,""),""),IFERROR(IF(OR(Saisie!O30&lt;0,Saisie!O30&gt;Paramètres!$C$7),"",Saisie!O30/Paramètres!$C$7),"")))</f>
        <v/>
      </c>
      <c r="N30" s="96" t="str">
        <f aca="false">IF(Saisie!P30="","",IF(Paramètres!$C$5="Lettres",IFERROR(IF(MATCH(Saisie!P30,Paramètres!$A$11:$A$16,0)&lt;=Paramètres!$C$6,INDEX(Paramètres!$E$11:$E$16,MATCH(Saisie!P30,Paramètres!$A$11:$A$16,0))/100,""),""),IFERROR(IF(OR(Saisie!P30&lt;0,Saisie!P30&gt;Paramètres!$C$7),"",Saisie!P30/Paramètres!$C$7),"")))</f>
        <v/>
      </c>
      <c r="O30" s="96" t="str">
        <f aca="false">IF(Saisie!Q30="","",IF(Paramètres!$C$5="Lettres",IFERROR(IF(MATCH(Saisie!Q30,Paramètres!$A$11:$A$16,0)&lt;=Paramètres!$C$6,INDEX(Paramètres!$E$11:$E$16,MATCH(Saisie!Q30,Paramètres!$A$11:$A$16,0))/100,""),""),IFERROR(IF(OR(Saisie!Q30&lt;0,Saisie!Q30&gt;Paramètres!$C$7),"",Saisie!Q30/Paramètres!$C$7),"")))</f>
        <v/>
      </c>
      <c r="P30" s="96" t="str">
        <f aca="false">IF(Saisie!R30="","",IF(Paramètres!$C$5="Lettres",IFERROR(IF(MATCH(Saisie!R30,Paramètres!$A$11:$A$16,0)&lt;=Paramètres!$C$6,INDEX(Paramètres!$E$11:$E$16,MATCH(Saisie!R30,Paramètres!$A$11:$A$16,0))/100,""),""),IFERROR(IF(OR(Saisie!R30&lt;0,Saisie!R30&gt;Paramètres!$C$7),"",Saisie!R30/Paramètres!$C$7),"")))</f>
        <v/>
      </c>
      <c r="Q30" s="96" t="str">
        <f aca="false">IF(Saisie!S30="","",IF(Paramètres!$C$5="Lettres",IFERROR(IF(MATCH(Saisie!S30,Paramètres!$A$11:$A$16,0)&lt;=Paramètres!$C$6,INDEX(Paramètres!$E$11:$E$16,MATCH(Saisie!S30,Paramètres!$A$11:$A$16,0))/100,""),""),IFERROR(IF(OR(Saisie!S30&lt;0,Saisie!S30&gt;Paramètres!$C$7),"",Saisie!S30/Paramètres!$C$7),"")))</f>
        <v/>
      </c>
      <c r="R30" s="96" t="str">
        <f aca="false">IF(Saisie!T30="","",IF(Paramètres!$C$5="Lettres",IFERROR(IF(MATCH(Saisie!T30,Paramètres!$A$11:$A$16,0)&lt;=Paramètres!$C$6,INDEX(Paramètres!$E$11:$E$16,MATCH(Saisie!T30,Paramètres!$A$11:$A$16,0))/100,""),""),IFERROR(IF(OR(Saisie!T30&lt;0,Saisie!T30&gt;Paramètres!$C$7),"",Saisie!T30/Paramètres!$C$7),"")))</f>
        <v/>
      </c>
      <c r="S30" s="96" t="str">
        <f aca="false">IF(Saisie!U30="","",IF(Paramètres!$C$5="Lettres",IFERROR(IF(MATCH(Saisie!U30,Paramètres!$A$11:$A$16,0)&lt;=Paramètres!$C$6,INDEX(Paramètres!$E$11:$E$16,MATCH(Saisie!U30,Paramètres!$A$11:$A$16,0))/100,""),""),IFERROR(IF(OR(Saisie!U30&lt;0,Saisie!U30&gt;Paramètres!$C$7),"",Saisie!U30/Paramètres!$C$7),"")))</f>
        <v/>
      </c>
      <c r="T30" s="96" t="str">
        <f aca="false">IF(Saisie!V30="","",IF(Paramètres!$C$5="Lettres",IFERROR(IF(MATCH(Saisie!V30,Paramètres!$A$11:$A$16,0)&lt;=Paramètres!$C$6,INDEX(Paramètres!$E$11:$E$16,MATCH(Saisie!V30,Paramètres!$A$11:$A$16,0))/100,""),""),IFERROR(IF(OR(Saisie!V30&lt;0,Saisie!V30&gt;Paramètres!$C$7),"",Saisie!V30/Paramètres!$C$7),"")))</f>
        <v/>
      </c>
      <c r="U30" s="96" t="str">
        <f aca="false">IF(Saisie!W30="","",IF(Paramètres!$C$5="Lettres",IFERROR(IF(MATCH(Saisie!W30,Paramètres!$A$11:$A$16,0)&lt;=Paramètres!$C$6,INDEX(Paramètres!$E$11:$E$16,MATCH(Saisie!W30,Paramètres!$A$11:$A$16,0))/100,""),""),IFERROR(IF(OR(Saisie!W30&lt;0,Saisie!W30&gt;Paramètres!$C$7),"",Saisie!W30/Paramètres!$C$7),"")))</f>
        <v/>
      </c>
      <c r="V30" s="96" t="str">
        <f aca="false">IF(Saisie!X30="","",IF(Paramètres!$C$5="Lettres",IFERROR(IF(MATCH(Saisie!X30,Paramètres!$A$11:$A$16,0)&lt;=Paramètres!$C$6,INDEX(Paramètres!$E$11:$E$16,MATCH(Saisie!X30,Paramètres!$A$11:$A$16,0))/100,""),""),IFERROR(IF(OR(Saisie!X30&lt;0,Saisie!X30&gt;Paramètres!$C$7),"",Saisie!X30/Paramètres!$C$7),"")))</f>
        <v/>
      </c>
      <c r="W30" s="96" t="str">
        <f aca="false">IF(Saisie!Y30="","",IF(Paramètres!$C$5="Lettres",IFERROR(IF(MATCH(Saisie!Y30,Paramètres!$A$11:$A$16,0)&lt;=Paramètres!$C$6,INDEX(Paramètres!$E$11:$E$16,MATCH(Saisie!Y30,Paramètres!$A$11:$A$16,0))/100,""),""),IFERROR(IF(OR(Saisie!Y30&lt;0,Saisie!Y30&gt;Paramètres!$C$7),"",Saisie!Y30/Paramètres!$C$7),"")))</f>
        <v/>
      </c>
      <c r="X30" s="96" t="str">
        <f aca="false">IF(Saisie!Z30="","",IF(Paramètres!$C$5="Lettres",IFERROR(IF(MATCH(Saisie!Z30,Paramètres!$A$11:$A$16,0)&lt;=Paramètres!$C$6,INDEX(Paramètres!$E$11:$E$16,MATCH(Saisie!Z30,Paramètres!$A$11:$A$16,0))/100,""),""),IFERROR(IF(OR(Saisie!Z30&lt;0,Saisie!Z30&gt;Paramètres!$C$7),"",Saisie!Z30/Paramètres!$C$7),"")))</f>
        <v/>
      </c>
      <c r="Y30" s="96" t="str">
        <f aca="false">IF(Saisie!AA30="","",IF(Paramètres!$C$5="Lettres",IFERROR(IF(MATCH(Saisie!AA30,Paramètres!$A$11:$A$16,0)&lt;=Paramètres!$C$6,INDEX(Paramètres!$E$11:$E$16,MATCH(Saisie!AA30,Paramètres!$A$11:$A$16,0))/100,""),""),IFERROR(IF(OR(Saisie!AA30&lt;0,Saisie!AA30&gt;Paramètres!$C$7),"",Saisie!AA30/Paramètres!$C$7),"")))</f>
        <v/>
      </c>
      <c r="Z30" s="96" t="str">
        <f aca="false">IF(Saisie!AB30="","",IF(Paramètres!$C$5="Lettres",IFERROR(IF(MATCH(Saisie!AB30,Paramètres!$A$11:$A$16,0)&lt;=Paramètres!$C$6,INDEX(Paramètres!$E$11:$E$16,MATCH(Saisie!AB30,Paramètres!$A$11:$A$16,0))/100,""),""),IFERROR(IF(OR(Saisie!AB30&lt;0,Saisie!AB30&gt;Paramètres!$C$7),"",Saisie!AB30/Paramètres!$C$7),"")))</f>
        <v/>
      </c>
      <c r="AA30" s="96" t="str">
        <f aca="false">IF(Saisie!AC30="","",IF(Paramètres!$C$5="Lettres",IFERROR(IF(MATCH(Saisie!AC30,Paramètres!$A$11:$A$16,0)&lt;=Paramètres!$C$6,INDEX(Paramètres!$E$11:$E$16,MATCH(Saisie!AC30,Paramètres!$A$11:$A$16,0))/100,""),""),IFERROR(IF(OR(Saisie!AC30&lt;0,Saisie!AC30&gt;Paramètres!$C$7),"",Saisie!AC30/Paramètres!$C$7),"")))</f>
        <v/>
      </c>
      <c r="AB30" s="96" t="str">
        <f aca="false">IF(Saisie!AD30="","",IF(Paramètres!$C$5="Lettres",IFERROR(IF(MATCH(Saisie!AD30,Paramètres!$A$11:$A$16,0)&lt;=Paramètres!$C$6,INDEX(Paramètres!$E$11:$E$16,MATCH(Saisie!AD30,Paramètres!$A$11:$A$16,0))/100,""),""),IFERROR(IF(OR(Saisie!AD30&lt;0,Saisie!AD30&gt;Paramètres!$C$7),"",Saisie!AD30/Paramètres!$C$7),"")))</f>
        <v/>
      </c>
      <c r="AC30" s="96" t="str">
        <f aca="false">IF(Saisie!AE30="","",IF(Paramètres!$C$5="Lettres",IFERROR(IF(MATCH(Saisie!AE30,Paramètres!$A$11:$A$16,0)&lt;=Paramètres!$C$6,INDEX(Paramètres!$E$11:$E$16,MATCH(Saisie!AE30,Paramètres!$A$11:$A$16,0))/100,""),""),IFERROR(IF(OR(Saisie!AE30&lt;0,Saisie!AE30&gt;Paramètres!$C$7),"",Saisie!AE30/Paramètres!$C$7),"")))</f>
        <v/>
      </c>
      <c r="AD30" s="96" t="str">
        <f aca="false">IF(Saisie!AF30="","",IF(Paramètres!$C$5="Lettres",IFERROR(IF(MATCH(Saisie!AF30,Paramètres!$A$11:$A$16,0)&lt;=Paramètres!$C$6,INDEX(Paramètres!$E$11:$E$16,MATCH(Saisie!AF30,Paramètres!$A$11:$A$16,0))/100,""),""),IFERROR(IF(OR(Saisie!AF30&lt;0,Saisie!AF30&gt;Paramètres!$C$7),"",Saisie!AF30/Paramètres!$C$7),"")))</f>
        <v/>
      </c>
      <c r="AE30" s="96" t="str">
        <f aca="false">IF(Saisie!AG30="","",IF(Paramètres!$C$5="Lettres",IFERROR(IF(MATCH(Saisie!AG30,Paramètres!$A$11:$A$16,0)&lt;=Paramètres!$C$6,INDEX(Paramètres!$E$11:$E$16,MATCH(Saisie!AG30,Paramètres!$A$11:$A$16,0))/100,""),""),IFERROR(IF(OR(Saisie!AG30&lt;0,Saisie!AG30&gt;Paramètres!$C$7),"",Saisie!AG30/Paramètres!$C$7),"")))</f>
        <v/>
      </c>
      <c r="AF30" s="96" t="str">
        <f aca="false">IF(Saisie!AH30="","",IF(Paramètres!$C$5="Lettres",IFERROR(IF(MATCH(Saisie!AH30,Paramètres!$A$11:$A$16,0)&lt;=Paramètres!$C$6,INDEX(Paramètres!$E$11:$E$16,MATCH(Saisie!AH30,Paramètres!$A$11:$A$16,0))/100,""),""),IFERROR(IF(OR(Saisie!AH30&lt;0,Saisie!AH30&gt;Paramètres!$C$7),"",Saisie!AH30/Paramètres!$C$7),"")))</f>
        <v/>
      </c>
      <c r="AG30" s="96" t="str">
        <f aca="false">IF(Saisie!AI30="","",IF(Paramètres!$C$5="Lettres",IFERROR(IF(MATCH(Saisie!AI30,Paramètres!$A$11:$A$16,0)&lt;=Paramètres!$C$6,INDEX(Paramètres!$E$11:$E$16,MATCH(Saisie!AI30,Paramètres!$A$11:$A$16,0))/100,""),""),IFERROR(IF(OR(Saisie!AI30&lt;0,Saisie!AI30&gt;Paramètres!$C$7),"",Saisie!AI30/Paramètres!$C$7),"")))</f>
        <v/>
      </c>
      <c r="AH30" s="96" t="str">
        <f aca="false">IF(Saisie!AJ30="","",IF(Paramètres!$C$5="Lettres",IFERROR(IF(MATCH(Saisie!AJ30,Paramètres!$A$11:$A$16,0)&lt;=Paramètres!$C$6,INDEX(Paramètres!$E$11:$E$16,MATCH(Saisie!AJ30,Paramètres!$A$11:$A$16,0))/100,""),""),IFERROR(IF(OR(Saisie!AJ30&lt;0,Saisie!AJ30&gt;Paramètres!$C$7),"",Saisie!AJ30/Paramètres!$C$7),"")))</f>
        <v/>
      </c>
      <c r="AI30" s="96" t="str">
        <f aca="false">IF(Saisie!AK30="","",IF(Paramètres!$C$5="Lettres",IFERROR(IF(MATCH(Saisie!AK30,Paramètres!$A$11:$A$16,0)&lt;=Paramètres!$C$6,INDEX(Paramètres!$E$11:$E$16,MATCH(Saisie!AK30,Paramètres!$A$11:$A$16,0))/100,""),""),IFERROR(IF(OR(Saisie!AK30&lt;0,Saisie!AK30&gt;Paramètres!$C$7),"",Saisie!AK30/Paramètres!$C$7),"")))</f>
        <v/>
      </c>
      <c r="AJ30" s="96" t="str">
        <f aca="false">IF(Saisie!AL30="","",IF(Paramètres!$C$5="Lettres",IFERROR(IF(MATCH(Saisie!AL30,Paramètres!$A$11:$A$16,0)&lt;=Paramètres!$C$6,INDEX(Paramètres!$E$11:$E$16,MATCH(Saisie!AL30,Paramètres!$A$11:$A$16,0))/100,""),""),IFERROR(IF(OR(Saisie!AL30&lt;0,Saisie!AL30&gt;Paramètres!$C$7),"",Saisie!AL30/Paramètres!$C$7),"")))</f>
        <v/>
      </c>
      <c r="AK30" s="96" t="str">
        <f aca="false">IF(Saisie!AM30="","",IF(Paramètres!$C$5="Lettres",IFERROR(IF(MATCH(Saisie!AM30,Paramètres!$A$11:$A$16,0)&lt;=Paramètres!$C$6,INDEX(Paramètres!$E$11:$E$16,MATCH(Saisie!AM30,Paramètres!$A$11:$A$16,0))/100,""),""),IFERROR(IF(OR(Saisie!AM30&lt;0,Saisie!AM30&gt;Paramètres!$C$7),"",Saisie!AM30/Paramètres!$C$7),"")))</f>
        <v/>
      </c>
      <c r="AL30" s="96" t="str">
        <f aca="false">IF(Saisie!AN30="","",IF(Paramètres!$C$5="Lettres",IFERROR(IF(MATCH(Saisie!AN30,Paramètres!$A$11:$A$16,0)&lt;=Paramètres!$C$6,INDEX(Paramètres!$E$11:$E$16,MATCH(Saisie!AN30,Paramètres!$A$11:$A$16,0))/100,""),""),IFERROR(IF(OR(Saisie!AN30&lt;0,Saisie!AN30&gt;Paramètres!$C$7),"",Saisie!AN30/Paramètres!$C$7),"")))</f>
        <v/>
      </c>
      <c r="AM30" s="96" t="str">
        <f aca="false">IF(Saisie!AO30="","",IF(Paramètres!$C$5="Lettres",IFERROR(IF(MATCH(Saisie!AO30,Paramètres!$A$11:$A$16,0)&lt;=Paramètres!$C$6,INDEX(Paramètres!$E$11:$E$16,MATCH(Saisie!AO30,Paramètres!$A$11:$A$16,0))/100,""),""),IFERROR(IF(OR(Saisie!AO30&lt;0,Saisie!AO30&gt;Paramètres!$C$7),"",Saisie!AO30/Paramètres!$C$7),"")))</f>
        <v/>
      </c>
      <c r="AN30" s="96" t="str">
        <f aca="false">IF(Saisie!AP30="","",IF(Paramètres!$C$5="Lettres",IFERROR(IF(MATCH(Saisie!AP30,Paramètres!$A$11:$A$16,0)&lt;=Paramètres!$C$6,INDEX(Paramètres!$E$11:$E$16,MATCH(Saisie!AP30,Paramètres!$A$11:$A$16,0))/100,""),""),IFERROR(IF(OR(Saisie!AP30&lt;0,Saisie!AP30&gt;Paramètres!$C$7),"",Saisie!AP30/Paramètres!$C$7),"")))</f>
        <v/>
      </c>
      <c r="AO30" s="96" t="str">
        <f aca="false">IF(Saisie!AQ30="","",IF(Paramètres!$C$5="Lettres",IFERROR(IF(MATCH(Saisie!AQ30,Paramètres!$A$11:$A$16,0)&lt;=Paramètres!$C$6,INDEX(Paramètres!$E$11:$E$16,MATCH(Saisie!AQ30,Paramètres!$A$11:$A$16,0))/100,""),""),IFERROR(IF(OR(Saisie!AQ30&lt;0,Saisie!AQ30&gt;Paramètres!$C$7),"",Saisie!AQ30/Paramètres!$C$7),"")))</f>
        <v/>
      </c>
      <c r="AP30" s="96" t="str">
        <f aca="false">IF(Saisie!AR30="","",IF(Paramètres!$C$5="Lettres",IFERROR(IF(MATCH(Saisie!AR30,Paramètres!$A$11:$A$16,0)&lt;=Paramètres!$C$6,INDEX(Paramètres!$E$11:$E$16,MATCH(Saisie!AR30,Paramètres!$A$11:$A$16,0))/100,""),""),IFERROR(IF(OR(Saisie!AR30&lt;0,Saisie!AR30&gt;Paramètres!$C$7),"",Saisie!AR30/Paramètres!$C$7),"")))</f>
        <v/>
      </c>
      <c r="AQ30" s="96" t="str">
        <f aca="false">IF(Saisie!AS30="","",IF(Paramètres!$C$5="Lettres",IFERROR(IF(MATCH(Saisie!AS30,Paramètres!$A$11:$A$16,0)&lt;=Paramètres!$C$6,INDEX(Paramètres!$E$11:$E$16,MATCH(Saisie!AS30,Paramètres!$A$11:$A$16,0))/100,""),""),IFERROR(IF(OR(Saisie!AS30&lt;0,Saisie!AS30&gt;Paramètres!$C$7),"",Saisie!AS30/Paramètres!$C$7),"")))</f>
        <v/>
      </c>
      <c r="AR30" s="96" t="str">
        <f aca="false">IF(Saisie!AT30="","",IF(Paramètres!$C$5="Lettres",IFERROR(IF(MATCH(Saisie!AT30,Paramètres!$A$11:$A$16,0)&lt;=Paramètres!$C$6,INDEX(Paramètres!$E$11:$E$16,MATCH(Saisie!AT30,Paramètres!$A$11:$A$16,0))/100,""),""),IFERROR(IF(OR(Saisie!AT30&lt;0,Saisie!AT30&gt;Paramètres!$C$7),"",Saisie!AT30/Paramètres!$C$7),"")))</f>
        <v/>
      </c>
      <c r="AS30" s="96" t="str">
        <f aca="false">IF(Saisie!AU30="","",IF(Paramètres!$C$5="Lettres",IFERROR(IF(MATCH(Saisie!AU30,Paramètres!$A$11:$A$16,0)&lt;=Paramètres!$C$6,INDEX(Paramètres!$E$11:$E$16,MATCH(Saisie!AU30,Paramètres!$A$11:$A$16,0))/100,""),""),IFERROR(IF(OR(Saisie!AU30&lt;0,Saisie!AU30&gt;Paramètres!$C$7),"",Saisie!AU30/Paramètres!$C$7),"")))</f>
        <v/>
      </c>
      <c r="AT30" s="96" t="str">
        <f aca="false">IF(Saisie!AV30="","",IF(Paramètres!$C$5="Lettres",IFERROR(IF(MATCH(Saisie!AV30,Paramètres!$A$11:$A$16,0)&lt;=Paramètres!$C$6,INDEX(Paramètres!$E$11:$E$16,MATCH(Saisie!AV30,Paramètres!$A$11:$A$16,0))/100,""),""),IFERROR(IF(OR(Saisie!AV30&lt;0,Saisie!AV30&gt;Paramètres!$C$7),"",Saisie!AV30/Paramètres!$C$7),"")))</f>
        <v/>
      </c>
      <c r="AU30" s="96" t="str">
        <f aca="false">IF(Saisie!AW30="","",IF(Paramètres!$C$5="Lettres",IFERROR(IF(MATCH(Saisie!AW30,Paramètres!$A$11:$A$16,0)&lt;=Paramètres!$C$6,INDEX(Paramètres!$E$11:$E$16,MATCH(Saisie!AW30,Paramètres!$A$11:$A$16,0))/100,""),""),IFERROR(IF(OR(Saisie!AW30&lt;0,Saisie!AW30&gt;Paramètres!$C$7),"",Saisie!AW30/Paramètres!$C$7),"")))</f>
        <v/>
      </c>
      <c r="AV30" s="96" t="str">
        <f aca="false">IF(Saisie!AX30="","",IF(Paramètres!$C$5="Lettres",IFERROR(IF(MATCH(Saisie!AX30,Paramètres!$A$11:$A$16,0)&lt;=Paramètres!$C$6,INDEX(Paramètres!$E$11:$E$16,MATCH(Saisie!AX30,Paramètres!$A$11:$A$16,0))/100,""),""),IFERROR(IF(OR(Saisie!AX30&lt;0,Saisie!AX30&gt;Paramètres!$C$7),"",Saisie!AX30/Paramètres!$C$7),"")))</f>
        <v/>
      </c>
      <c r="AW30" s="96" t="str">
        <f aca="false">IF(Saisie!AY30="","",IF(Paramètres!$C$5="Lettres",IFERROR(IF(MATCH(Saisie!AY30,Paramètres!$A$11:$A$16,0)&lt;=Paramètres!$C$6,INDEX(Paramètres!$E$11:$E$16,MATCH(Saisie!AY30,Paramètres!$A$11:$A$16,0))/100,""),""),IFERROR(IF(OR(Saisie!AY30&lt;0,Saisie!AY30&gt;Paramètres!$C$7),"",Saisie!AY30/Paramètres!$C$7),"")))</f>
        <v/>
      </c>
      <c r="AX30" s="96" t="str">
        <f aca="false">IF(Saisie!AZ30="","",IF(Paramètres!$C$5="Lettres",IFERROR(IF(MATCH(Saisie!AZ30,Paramètres!$A$11:$A$16,0)&lt;=Paramètres!$C$6,INDEX(Paramètres!$E$11:$E$16,MATCH(Saisie!AZ30,Paramètres!$A$11:$A$16,0))/100,""),""),IFERROR(IF(OR(Saisie!AZ30&lt;0,Saisie!AZ30&gt;Paramètres!$C$7),"",Saisie!AZ30/Paramètres!$C$7),"")))</f>
        <v/>
      </c>
      <c r="AY30" s="96" t="str">
        <f aca="false">IF(Saisie!BA30="","",IF(Paramètres!$C$5="Lettres",IFERROR(IF(MATCH(Saisie!BA30,Paramètres!$A$11:$A$16,0)&lt;=Paramètres!$C$6,INDEX(Paramètres!$E$11:$E$16,MATCH(Saisie!BA30,Paramètres!$A$11:$A$16,0))/100,""),""),IFERROR(IF(OR(Saisie!BA30&lt;0,Saisie!BA30&gt;Paramètres!$C$7),"",Saisie!BA30/Paramètres!$C$7),"")))</f>
        <v/>
      </c>
      <c r="AZ30" s="4"/>
      <c r="BA30" s="96" t="str">
        <f aca="false">IF($A30="","",IFERROR(SUMPRODUCT(($B$4:$AY$4=BA$4)*N($B30:$AY30))/SUMPRODUCT(($B$4:$AY$4=BA$4)*($B30:$AY30&lt;&gt;"")),""))</f>
        <v/>
      </c>
      <c r="BB30" s="96" t="str">
        <f aca="false">IF($A30="","",IFERROR(SUMPRODUCT(($B$4:$AY$4=BB$4)*N($B30:$AY30))/SUMPRODUCT(($B$4:$AY$4=BB$4)*($B30:$AY30&lt;&gt;"")),""))</f>
        <v/>
      </c>
      <c r="BC30" s="96" t="str">
        <f aca="false">IF($A30="","",IFERROR(SUMPRODUCT(($B$4:$AY$4=BC$4)*N($B30:$AY30))/SUMPRODUCT(($B$4:$AY$4=BC$4)*($B30:$AY30&lt;&gt;"")),""))</f>
        <v/>
      </c>
      <c r="BD30" s="96" t="str">
        <f aca="false">IF($A30="","",IFERROR(SUMPRODUCT(($B$4:$AY$4=BD$4)*N($B30:$AY30))/SUMPRODUCT(($B$4:$AY$4=BD$4)*($B30:$AY30&lt;&gt;"")),""))</f>
        <v/>
      </c>
      <c r="BE30" s="96" t="str">
        <f aca="false">IF($A30="","",IFERROR(SUMPRODUCT(($B$4:$AY$4=BE$4)*N($B30:$AY30))/SUMPRODUCT(($B$4:$AY$4=BE$4)*($B30:$AY30&lt;&gt;"")),""))</f>
        <v/>
      </c>
      <c r="BF30" s="96" t="str">
        <f aca="false">IF($A30="","",IFERROR(SUMPRODUCT(($B$4:$AY$4=BF$4)*N($B30:$AY30))/SUMPRODUCT(($B$4:$AY$4=BF$4)*($B30:$AY30&lt;&gt;"")),""))</f>
        <v/>
      </c>
      <c r="BG30" s="96" t="str">
        <f aca="false">IF($A30="","",IFERROR(SUMPRODUCT(($B$4:$AY$4=BG$4)*N($B30:$AY30))/SUMPRODUCT(($B$4:$AY$4=BG$4)*($B30:$AY30&lt;&gt;"")),""))</f>
        <v/>
      </c>
      <c r="BH30" s="96" t="str">
        <f aca="false">IF($A30="","",IFERROR(SUMPRODUCT(($B$4:$AY$4=BH$4)*N($B30:$AY30))/SUMPRODUCT(($B$4:$AY$4=BH$4)*($B30:$AY30&lt;&gt;"")),""))</f>
        <v/>
      </c>
      <c r="BI30" s="96" t="str">
        <f aca="false">IF($A30="","",IFERROR(SUMPRODUCT(($B$4:$AY$4=BI$4)*N($B30:$AY30))/SUMPRODUCT(($B$4:$AY$4=BI$4)*($B30:$AY30&lt;&gt;"")),""))</f>
        <v/>
      </c>
      <c r="BJ30" s="96" t="str">
        <f aca="false">IF($A30="","",IFERROR(SUMPRODUCT(($B$4:$AY$4=BJ$4)*N($B30:$AY30))/SUMPRODUCT(($B$4:$AY$4=BJ$4)*($B30:$AY30&lt;&gt;"")),""))</f>
        <v/>
      </c>
    </row>
    <row r="31" customFormat="false" ht="15" hidden="false" customHeight="true" outlineLevel="0" collapsed="false">
      <c r="A31" s="4" t="str">
        <f aca="false">IF(Saisie!B31="","",Saisie!B31)</f>
        <v/>
      </c>
      <c r="B31" s="96" t="str">
        <f aca="false">IF(Saisie!D31="","",IF(Paramètres!$C$5="Lettres",IFERROR(IF(MATCH(Saisie!D31,Paramètres!$A$11:$A$16,0)&lt;=Paramètres!$C$6,INDEX(Paramètres!$E$11:$E$16,MATCH(Saisie!D31,Paramètres!$A$11:$A$16,0))/100,""),""),IFERROR(IF(OR(Saisie!D31&lt;0,Saisie!D31&gt;Paramètres!$C$7),"",Saisie!D31/Paramètres!$C$7),"")))</f>
        <v/>
      </c>
      <c r="C31" s="96" t="str">
        <f aca="false">IF(Saisie!E31="","",IF(Paramètres!$C$5="Lettres",IFERROR(IF(MATCH(Saisie!E31,Paramètres!$A$11:$A$16,0)&lt;=Paramètres!$C$6,INDEX(Paramètres!$E$11:$E$16,MATCH(Saisie!E31,Paramètres!$A$11:$A$16,0))/100,""),""),IFERROR(IF(OR(Saisie!E31&lt;0,Saisie!E31&gt;Paramètres!$C$7),"",Saisie!E31/Paramètres!$C$7),"")))</f>
        <v/>
      </c>
      <c r="D31" s="96" t="str">
        <f aca="false">IF(Saisie!F31="","",IF(Paramètres!$C$5="Lettres",IFERROR(IF(MATCH(Saisie!F31,Paramètres!$A$11:$A$16,0)&lt;=Paramètres!$C$6,INDEX(Paramètres!$E$11:$E$16,MATCH(Saisie!F31,Paramètres!$A$11:$A$16,0))/100,""),""),IFERROR(IF(OR(Saisie!F31&lt;0,Saisie!F31&gt;Paramètres!$C$7),"",Saisie!F31/Paramètres!$C$7),"")))</f>
        <v/>
      </c>
      <c r="E31" s="96" t="str">
        <f aca="false">IF(Saisie!G31="","",IF(Paramètres!$C$5="Lettres",IFERROR(IF(MATCH(Saisie!G31,Paramètres!$A$11:$A$16,0)&lt;=Paramètres!$C$6,INDEX(Paramètres!$E$11:$E$16,MATCH(Saisie!G31,Paramètres!$A$11:$A$16,0))/100,""),""),IFERROR(IF(OR(Saisie!G31&lt;0,Saisie!G31&gt;Paramètres!$C$7),"",Saisie!G31/Paramètres!$C$7),"")))</f>
        <v/>
      </c>
      <c r="F31" s="96" t="str">
        <f aca="false">IF(Saisie!H31="","",IF(Paramètres!$C$5="Lettres",IFERROR(IF(MATCH(Saisie!H31,Paramètres!$A$11:$A$16,0)&lt;=Paramètres!$C$6,INDEX(Paramètres!$E$11:$E$16,MATCH(Saisie!H31,Paramètres!$A$11:$A$16,0))/100,""),""),IFERROR(IF(OR(Saisie!H31&lt;0,Saisie!H31&gt;Paramètres!$C$7),"",Saisie!H31/Paramètres!$C$7),"")))</f>
        <v/>
      </c>
      <c r="G31" s="96" t="str">
        <f aca="false">IF(Saisie!I31="","",IF(Paramètres!$C$5="Lettres",IFERROR(IF(MATCH(Saisie!I31,Paramètres!$A$11:$A$16,0)&lt;=Paramètres!$C$6,INDEX(Paramètres!$E$11:$E$16,MATCH(Saisie!I31,Paramètres!$A$11:$A$16,0))/100,""),""),IFERROR(IF(OR(Saisie!I31&lt;0,Saisie!I31&gt;Paramètres!$C$7),"",Saisie!I31/Paramètres!$C$7),"")))</f>
        <v/>
      </c>
      <c r="H31" s="96" t="str">
        <f aca="false">IF(Saisie!J31="","",IF(Paramètres!$C$5="Lettres",IFERROR(IF(MATCH(Saisie!J31,Paramètres!$A$11:$A$16,0)&lt;=Paramètres!$C$6,INDEX(Paramètres!$E$11:$E$16,MATCH(Saisie!J31,Paramètres!$A$11:$A$16,0))/100,""),""),IFERROR(IF(OR(Saisie!J31&lt;0,Saisie!J31&gt;Paramètres!$C$7),"",Saisie!J31/Paramètres!$C$7),"")))</f>
        <v/>
      </c>
      <c r="I31" s="96" t="str">
        <f aca="false">IF(Saisie!K31="","",IF(Paramètres!$C$5="Lettres",IFERROR(IF(MATCH(Saisie!K31,Paramètres!$A$11:$A$16,0)&lt;=Paramètres!$C$6,INDEX(Paramètres!$E$11:$E$16,MATCH(Saisie!K31,Paramètres!$A$11:$A$16,0))/100,""),""),IFERROR(IF(OR(Saisie!K31&lt;0,Saisie!K31&gt;Paramètres!$C$7),"",Saisie!K31/Paramètres!$C$7),"")))</f>
        <v/>
      </c>
      <c r="J31" s="96" t="str">
        <f aca="false">IF(Saisie!L31="","",IF(Paramètres!$C$5="Lettres",IFERROR(IF(MATCH(Saisie!L31,Paramètres!$A$11:$A$16,0)&lt;=Paramètres!$C$6,INDEX(Paramètres!$E$11:$E$16,MATCH(Saisie!L31,Paramètres!$A$11:$A$16,0))/100,""),""),IFERROR(IF(OR(Saisie!L31&lt;0,Saisie!L31&gt;Paramètres!$C$7),"",Saisie!L31/Paramètres!$C$7),"")))</f>
        <v/>
      </c>
      <c r="K31" s="96" t="str">
        <f aca="false">IF(Saisie!M31="","",IF(Paramètres!$C$5="Lettres",IFERROR(IF(MATCH(Saisie!M31,Paramètres!$A$11:$A$16,0)&lt;=Paramètres!$C$6,INDEX(Paramètres!$E$11:$E$16,MATCH(Saisie!M31,Paramètres!$A$11:$A$16,0))/100,""),""),IFERROR(IF(OR(Saisie!M31&lt;0,Saisie!M31&gt;Paramètres!$C$7),"",Saisie!M31/Paramètres!$C$7),"")))</f>
        <v/>
      </c>
      <c r="L31" s="96" t="str">
        <f aca="false">IF(Saisie!N31="","",IF(Paramètres!$C$5="Lettres",IFERROR(IF(MATCH(Saisie!N31,Paramètres!$A$11:$A$16,0)&lt;=Paramètres!$C$6,INDEX(Paramètres!$E$11:$E$16,MATCH(Saisie!N31,Paramètres!$A$11:$A$16,0))/100,""),""),IFERROR(IF(OR(Saisie!N31&lt;0,Saisie!N31&gt;Paramètres!$C$7),"",Saisie!N31/Paramètres!$C$7),"")))</f>
        <v/>
      </c>
      <c r="M31" s="96" t="str">
        <f aca="false">IF(Saisie!O31="","",IF(Paramètres!$C$5="Lettres",IFERROR(IF(MATCH(Saisie!O31,Paramètres!$A$11:$A$16,0)&lt;=Paramètres!$C$6,INDEX(Paramètres!$E$11:$E$16,MATCH(Saisie!O31,Paramètres!$A$11:$A$16,0))/100,""),""),IFERROR(IF(OR(Saisie!O31&lt;0,Saisie!O31&gt;Paramètres!$C$7),"",Saisie!O31/Paramètres!$C$7),"")))</f>
        <v/>
      </c>
      <c r="N31" s="96" t="str">
        <f aca="false">IF(Saisie!P31="","",IF(Paramètres!$C$5="Lettres",IFERROR(IF(MATCH(Saisie!P31,Paramètres!$A$11:$A$16,0)&lt;=Paramètres!$C$6,INDEX(Paramètres!$E$11:$E$16,MATCH(Saisie!P31,Paramètres!$A$11:$A$16,0))/100,""),""),IFERROR(IF(OR(Saisie!P31&lt;0,Saisie!P31&gt;Paramètres!$C$7),"",Saisie!P31/Paramètres!$C$7),"")))</f>
        <v/>
      </c>
      <c r="O31" s="96" t="str">
        <f aca="false">IF(Saisie!Q31="","",IF(Paramètres!$C$5="Lettres",IFERROR(IF(MATCH(Saisie!Q31,Paramètres!$A$11:$A$16,0)&lt;=Paramètres!$C$6,INDEX(Paramètres!$E$11:$E$16,MATCH(Saisie!Q31,Paramètres!$A$11:$A$16,0))/100,""),""),IFERROR(IF(OR(Saisie!Q31&lt;0,Saisie!Q31&gt;Paramètres!$C$7),"",Saisie!Q31/Paramètres!$C$7),"")))</f>
        <v/>
      </c>
      <c r="P31" s="96" t="str">
        <f aca="false">IF(Saisie!R31="","",IF(Paramètres!$C$5="Lettres",IFERROR(IF(MATCH(Saisie!R31,Paramètres!$A$11:$A$16,0)&lt;=Paramètres!$C$6,INDEX(Paramètres!$E$11:$E$16,MATCH(Saisie!R31,Paramètres!$A$11:$A$16,0))/100,""),""),IFERROR(IF(OR(Saisie!R31&lt;0,Saisie!R31&gt;Paramètres!$C$7),"",Saisie!R31/Paramètres!$C$7),"")))</f>
        <v/>
      </c>
      <c r="Q31" s="96" t="str">
        <f aca="false">IF(Saisie!S31="","",IF(Paramètres!$C$5="Lettres",IFERROR(IF(MATCH(Saisie!S31,Paramètres!$A$11:$A$16,0)&lt;=Paramètres!$C$6,INDEX(Paramètres!$E$11:$E$16,MATCH(Saisie!S31,Paramètres!$A$11:$A$16,0))/100,""),""),IFERROR(IF(OR(Saisie!S31&lt;0,Saisie!S31&gt;Paramètres!$C$7),"",Saisie!S31/Paramètres!$C$7),"")))</f>
        <v/>
      </c>
      <c r="R31" s="96" t="str">
        <f aca="false">IF(Saisie!T31="","",IF(Paramètres!$C$5="Lettres",IFERROR(IF(MATCH(Saisie!T31,Paramètres!$A$11:$A$16,0)&lt;=Paramètres!$C$6,INDEX(Paramètres!$E$11:$E$16,MATCH(Saisie!T31,Paramètres!$A$11:$A$16,0))/100,""),""),IFERROR(IF(OR(Saisie!T31&lt;0,Saisie!T31&gt;Paramètres!$C$7),"",Saisie!T31/Paramètres!$C$7),"")))</f>
        <v/>
      </c>
      <c r="S31" s="96" t="str">
        <f aca="false">IF(Saisie!U31="","",IF(Paramètres!$C$5="Lettres",IFERROR(IF(MATCH(Saisie!U31,Paramètres!$A$11:$A$16,0)&lt;=Paramètres!$C$6,INDEX(Paramètres!$E$11:$E$16,MATCH(Saisie!U31,Paramètres!$A$11:$A$16,0))/100,""),""),IFERROR(IF(OR(Saisie!U31&lt;0,Saisie!U31&gt;Paramètres!$C$7),"",Saisie!U31/Paramètres!$C$7),"")))</f>
        <v/>
      </c>
      <c r="T31" s="96" t="str">
        <f aca="false">IF(Saisie!V31="","",IF(Paramètres!$C$5="Lettres",IFERROR(IF(MATCH(Saisie!V31,Paramètres!$A$11:$A$16,0)&lt;=Paramètres!$C$6,INDEX(Paramètres!$E$11:$E$16,MATCH(Saisie!V31,Paramètres!$A$11:$A$16,0))/100,""),""),IFERROR(IF(OR(Saisie!V31&lt;0,Saisie!V31&gt;Paramètres!$C$7),"",Saisie!V31/Paramètres!$C$7),"")))</f>
        <v/>
      </c>
      <c r="U31" s="96" t="str">
        <f aca="false">IF(Saisie!W31="","",IF(Paramètres!$C$5="Lettres",IFERROR(IF(MATCH(Saisie!W31,Paramètres!$A$11:$A$16,0)&lt;=Paramètres!$C$6,INDEX(Paramètres!$E$11:$E$16,MATCH(Saisie!W31,Paramètres!$A$11:$A$16,0))/100,""),""),IFERROR(IF(OR(Saisie!W31&lt;0,Saisie!W31&gt;Paramètres!$C$7),"",Saisie!W31/Paramètres!$C$7),"")))</f>
        <v/>
      </c>
      <c r="V31" s="96" t="str">
        <f aca="false">IF(Saisie!X31="","",IF(Paramètres!$C$5="Lettres",IFERROR(IF(MATCH(Saisie!X31,Paramètres!$A$11:$A$16,0)&lt;=Paramètres!$C$6,INDEX(Paramètres!$E$11:$E$16,MATCH(Saisie!X31,Paramètres!$A$11:$A$16,0))/100,""),""),IFERROR(IF(OR(Saisie!X31&lt;0,Saisie!X31&gt;Paramètres!$C$7),"",Saisie!X31/Paramètres!$C$7),"")))</f>
        <v/>
      </c>
      <c r="W31" s="96" t="str">
        <f aca="false">IF(Saisie!Y31="","",IF(Paramètres!$C$5="Lettres",IFERROR(IF(MATCH(Saisie!Y31,Paramètres!$A$11:$A$16,0)&lt;=Paramètres!$C$6,INDEX(Paramètres!$E$11:$E$16,MATCH(Saisie!Y31,Paramètres!$A$11:$A$16,0))/100,""),""),IFERROR(IF(OR(Saisie!Y31&lt;0,Saisie!Y31&gt;Paramètres!$C$7),"",Saisie!Y31/Paramètres!$C$7),"")))</f>
        <v/>
      </c>
      <c r="X31" s="96" t="str">
        <f aca="false">IF(Saisie!Z31="","",IF(Paramètres!$C$5="Lettres",IFERROR(IF(MATCH(Saisie!Z31,Paramètres!$A$11:$A$16,0)&lt;=Paramètres!$C$6,INDEX(Paramètres!$E$11:$E$16,MATCH(Saisie!Z31,Paramètres!$A$11:$A$16,0))/100,""),""),IFERROR(IF(OR(Saisie!Z31&lt;0,Saisie!Z31&gt;Paramètres!$C$7),"",Saisie!Z31/Paramètres!$C$7),"")))</f>
        <v/>
      </c>
      <c r="Y31" s="96" t="str">
        <f aca="false">IF(Saisie!AA31="","",IF(Paramètres!$C$5="Lettres",IFERROR(IF(MATCH(Saisie!AA31,Paramètres!$A$11:$A$16,0)&lt;=Paramètres!$C$6,INDEX(Paramètres!$E$11:$E$16,MATCH(Saisie!AA31,Paramètres!$A$11:$A$16,0))/100,""),""),IFERROR(IF(OR(Saisie!AA31&lt;0,Saisie!AA31&gt;Paramètres!$C$7),"",Saisie!AA31/Paramètres!$C$7),"")))</f>
        <v/>
      </c>
      <c r="Z31" s="96" t="str">
        <f aca="false">IF(Saisie!AB31="","",IF(Paramètres!$C$5="Lettres",IFERROR(IF(MATCH(Saisie!AB31,Paramètres!$A$11:$A$16,0)&lt;=Paramètres!$C$6,INDEX(Paramètres!$E$11:$E$16,MATCH(Saisie!AB31,Paramètres!$A$11:$A$16,0))/100,""),""),IFERROR(IF(OR(Saisie!AB31&lt;0,Saisie!AB31&gt;Paramètres!$C$7),"",Saisie!AB31/Paramètres!$C$7),"")))</f>
        <v/>
      </c>
      <c r="AA31" s="96" t="str">
        <f aca="false">IF(Saisie!AC31="","",IF(Paramètres!$C$5="Lettres",IFERROR(IF(MATCH(Saisie!AC31,Paramètres!$A$11:$A$16,0)&lt;=Paramètres!$C$6,INDEX(Paramètres!$E$11:$E$16,MATCH(Saisie!AC31,Paramètres!$A$11:$A$16,0))/100,""),""),IFERROR(IF(OR(Saisie!AC31&lt;0,Saisie!AC31&gt;Paramètres!$C$7),"",Saisie!AC31/Paramètres!$C$7),"")))</f>
        <v/>
      </c>
      <c r="AB31" s="96" t="str">
        <f aca="false">IF(Saisie!AD31="","",IF(Paramètres!$C$5="Lettres",IFERROR(IF(MATCH(Saisie!AD31,Paramètres!$A$11:$A$16,0)&lt;=Paramètres!$C$6,INDEX(Paramètres!$E$11:$E$16,MATCH(Saisie!AD31,Paramètres!$A$11:$A$16,0))/100,""),""),IFERROR(IF(OR(Saisie!AD31&lt;0,Saisie!AD31&gt;Paramètres!$C$7),"",Saisie!AD31/Paramètres!$C$7),"")))</f>
        <v/>
      </c>
      <c r="AC31" s="96" t="str">
        <f aca="false">IF(Saisie!AE31="","",IF(Paramètres!$C$5="Lettres",IFERROR(IF(MATCH(Saisie!AE31,Paramètres!$A$11:$A$16,0)&lt;=Paramètres!$C$6,INDEX(Paramètres!$E$11:$E$16,MATCH(Saisie!AE31,Paramètres!$A$11:$A$16,0))/100,""),""),IFERROR(IF(OR(Saisie!AE31&lt;0,Saisie!AE31&gt;Paramètres!$C$7),"",Saisie!AE31/Paramètres!$C$7),"")))</f>
        <v/>
      </c>
      <c r="AD31" s="96" t="str">
        <f aca="false">IF(Saisie!AF31="","",IF(Paramètres!$C$5="Lettres",IFERROR(IF(MATCH(Saisie!AF31,Paramètres!$A$11:$A$16,0)&lt;=Paramètres!$C$6,INDEX(Paramètres!$E$11:$E$16,MATCH(Saisie!AF31,Paramètres!$A$11:$A$16,0))/100,""),""),IFERROR(IF(OR(Saisie!AF31&lt;0,Saisie!AF31&gt;Paramètres!$C$7),"",Saisie!AF31/Paramètres!$C$7),"")))</f>
        <v/>
      </c>
      <c r="AE31" s="96" t="str">
        <f aca="false">IF(Saisie!AG31="","",IF(Paramètres!$C$5="Lettres",IFERROR(IF(MATCH(Saisie!AG31,Paramètres!$A$11:$A$16,0)&lt;=Paramètres!$C$6,INDEX(Paramètres!$E$11:$E$16,MATCH(Saisie!AG31,Paramètres!$A$11:$A$16,0))/100,""),""),IFERROR(IF(OR(Saisie!AG31&lt;0,Saisie!AG31&gt;Paramètres!$C$7),"",Saisie!AG31/Paramètres!$C$7),"")))</f>
        <v/>
      </c>
      <c r="AF31" s="96" t="str">
        <f aca="false">IF(Saisie!AH31="","",IF(Paramètres!$C$5="Lettres",IFERROR(IF(MATCH(Saisie!AH31,Paramètres!$A$11:$A$16,0)&lt;=Paramètres!$C$6,INDEX(Paramètres!$E$11:$E$16,MATCH(Saisie!AH31,Paramètres!$A$11:$A$16,0))/100,""),""),IFERROR(IF(OR(Saisie!AH31&lt;0,Saisie!AH31&gt;Paramètres!$C$7),"",Saisie!AH31/Paramètres!$C$7),"")))</f>
        <v/>
      </c>
      <c r="AG31" s="96" t="str">
        <f aca="false">IF(Saisie!AI31="","",IF(Paramètres!$C$5="Lettres",IFERROR(IF(MATCH(Saisie!AI31,Paramètres!$A$11:$A$16,0)&lt;=Paramètres!$C$6,INDEX(Paramètres!$E$11:$E$16,MATCH(Saisie!AI31,Paramètres!$A$11:$A$16,0))/100,""),""),IFERROR(IF(OR(Saisie!AI31&lt;0,Saisie!AI31&gt;Paramètres!$C$7),"",Saisie!AI31/Paramètres!$C$7),"")))</f>
        <v/>
      </c>
      <c r="AH31" s="96" t="str">
        <f aca="false">IF(Saisie!AJ31="","",IF(Paramètres!$C$5="Lettres",IFERROR(IF(MATCH(Saisie!AJ31,Paramètres!$A$11:$A$16,0)&lt;=Paramètres!$C$6,INDEX(Paramètres!$E$11:$E$16,MATCH(Saisie!AJ31,Paramètres!$A$11:$A$16,0))/100,""),""),IFERROR(IF(OR(Saisie!AJ31&lt;0,Saisie!AJ31&gt;Paramètres!$C$7),"",Saisie!AJ31/Paramètres!$C$7),"")))</f>
        <v/>
      </c>
      <c r="AI31" s="96" t="str">
        <f aca="false">IF(Saisie!AK31="","",IF(Paramètres!$C$5="Lettres",IFERROR(IF(MATCH(Saisie!AK31,Paramètres!$A$11:$A$16,0)&lt;=Paramètres!$C$6,INDEX(Paramètres!$E$11:$E$16,MATCH(Saisie!AK31,Paramètres!$A$11:$A$16,0))/100,""),""),IFERROR(IF(OR(Saisie!AK31&lt;0,Saisie!AK31&gt;Paramètres!$C$7),"",Saisie!AK31/Paramètres!$C$7),"")))</f>
        <v/>
      </c>
      <c r="AJ31" s="96" t="str">
        <f aca="false">IF(Saisie!AL31="","",IF(Paramètres!$C$5="Lettres",IFERROR(IF(MATCH(Saisie!AL31,Paramètres!$A$11:$A$16,0)&lt;=Paramètres!$C$6,INDEX(Paramètres!$E$11:$E$16,MATCH(Saisie!AL31,Paramètres!$A$11:$A$16,0))/100,""),""),IFERROR(IF(OR(Saisie!AL31&lt;0,Saisie!AL31&gt;Paramètres!$C$7),"",Saisie!AL31/Paramètres!$C$7),"")))</f>
        <v/>
      </c>
      <c r="AK31" s="96" t="str">
        <f aca="false">IF(Saisie!AM31="","",IF(Paramètres!$C$5="Lettres",IFERROR(IF(MATCH(Saisie!AM31,Paramètres!$A$11:$A$16,0)&lt;=Paramètres!$C$6,INDEX(Paramètres!$E$11:$E$16,MATCH(Saisie!AM31,Paramètres!$A$11:$A$16,0))/100,""),""),IFERROR(IF(OR(Saisie!AM31&lt;0,Saisie!AM31&gt;Paramètres!$C$7),"",Saisie!AM31/Paramètres!$C$7),"")))</f>
        <v/>
      </c>
      <c r="AL31" s="96" t="str">
        <f aca="false">IF(Saisie!AN31="","",IF(Paramètres!$C$5="Lettres",IFERROR(IF(MATCH(Saisie!AN31,Paramètres!$A$11:$A$16,0)&lt;=Paramètres!$C$6,INDEX(Paramètres!$E$11:$E$16,MATCH(Saisie!AN31,Paramètres!$A$11:$A$16,0))/100,""),""),IFERROR(IF(OR(Saisie!AN31&lt;0,Saisie!AN31&gt;Paramètres!$C$7),"",Saisie!AN31/Paramètres!$C$7),"")))</f>
        <v/>
      </c>
      <c r="AM31" s="96" t="str">
        <f aca="false">IF(Saisie!AO31="","",IF(Paramètres!$C$5="Lettres",IFERROR(IF(MATCH(Saisie!AO31,Paramètres!$A$11:$A$16,0)&lt;=Paramètres!$C$6,INDEX(Paramètres!$E$11:$E$16,MATCH(Saisie!AO31,Paramètres!$A$11:$A$16,0))/100,""),""),IFERROR(IF(OR(Saisie!AO31&lt;0,Saisie!AO31&gt;Paramètres!$C$7),"",Saisie!AO31/Paramètres!$C$7),"")))</f>
        <v/>
      </c>
      <c r="AN31" s="96" t="str">
        <f aca="false">IF(Saisie!AP31="","",IF(Paramètres!$C$5="Lettres",IFERROR(IF(MATCH(Saisie!AP31,Paramètres!$A$11:$A$16,0)&lt;=Paramètres!$C$6,INDEX(Paramètres!$E$11:$E$16,MATCH(Saisie!AP31,Paramètres!$A$11:$A$16,0))/100,""),""),IFERROR(IF(OR(Saisie!AP31&lt;0,Saisie!AP31&gt;Paramètres!$C$7),"",Saisie!AP31/Paramètres!$C$7),"")))</f>
        <v/>
      </c>
      <c r="AO31" s="96" t="str">
        <f aca="false">IF(Saisie!AQ31="","",IF(Paramètres!$C$5="Lettres",IFERROR(IF(MATCH(Saisie!AQ31,Paramètres!$A$11:$A$16,0)&lt;=Paramètres!$C$6,INDEX(Paramètres!$E$11:$E$16,MATCH(Saisie!AQ31,Paramètres!$A$11:$A$16,0))/100,""),""),IFERROR(IF(OR(Saisie!AQ31&lt;0,Saisie!AQ31&gt;Paramètres!$C$7),"",Saisie!AQ31/Paramètres!$C$7),"")))</f>
        <v/>
      </c>
      <c r="AP31" s="96" t="str">
        <f aca="false">IF(Saisie!AR31="","",IF(Paramètres!$C$5="Lettres",IFERROR(IF(MATCH(Saisie!AR31,Paramètres!$A$11:$A$16,0)&lt;=Paramètres!$C$6,INDEX(Paramètres!$E$11:$E$16,MATCH(Saisie!AR31,Paramètres!$A$11:$A$16,0))/100,""),""),IFERROR(IF(OR(Saisie!AR31&lt;0,Saisie!AR31&gt;Paramètres!$C$7),"",Saisie!AR31/Paramètres!$C$7),"")))</f>
        <v/>
      </c>
      <c r="AQ31" s="96" t="str">
        <f aca="false">IF(Saisie!AS31="","",IF(Paramètres!$C$5="Lettres",IFERROR(IF(MATCH(Saisie!AS31,Paramètres!$A$11:$A$16,0)&lt;=Paramètres!$C$6,INDEX(Paramètres!$E$11:$E$16,MATCH(Saisie!AS31,Paramètres!$A$11:$A$16,0))/100,""),""),IFERROR(IF(OR(Saisie!AS31&lt;0,Saisie!AS31&gt;Paramètres!$C$7),"",Saisie!AS31/Paramètres!$C$7),"")))</f>
        <v/>
      </c>
      <c r="AR31" s="96" t="str">
        <f aca="false">IF(Saisie!AT31="","",IF(Paramètres!$C$5="Lettres",IFERROR(IF(MATCH(Saisie!AT31,Paramètres!$A$11:$A$16,0)&lt;=Paramètres!$C$6,INDEX(Paramètres!$E$11:$E$16,MATCH(Saisie!AT31,Paramètres!$A$11:$A$16,0))/100,""),""),IFERROR(IF(OR(Saisie!AT31&lt;0,Saisie!AT31&gt;Paramètres!$C$7),"",Saisie!AT31/Paramètres!$C$7),"")))</f>
        <v/>
      </c>
      <c r="AS31" s="96" t="str">
        <f aca="false">IF(Saisie!AU31="","",IF(Paramètres!$C$5="Lettres",IFERROR(IF(MATCH(Saisie!AU31,Paramètres!$A$11:$A$16,0)&lt;=Paramètres!$C$6,INDEX(Paramètres!$E$11:$E$16,MATCH(Saisie!AU31,Paramètres!$A$11:$A$16,0))/100,""),""),IFERROR(IF(OR(Saisie!AU31&lt;0,Saisie!AU31&gt;Paramètres!$C$7),"",Saisie!AU31/Paramètres!$C$7),"")))</f>
        <v/>
      </c>
      <c r="AT31" s="96" t="str">
        <f aca="false">IF(Saisie!AV31="","",IF(Paramètres!$C$5="Lettres",IFERROR(IF(MATCH(Saisie!AV31,Paramètres!$A$11:$A$16,0)&lt;=Paramètres!$C$6,INDEX(Paramètres!$E$11:$E$16,MATCH(Saisie!AV31,Paramètres!$A$11:$A$16,0))/100,""),""),IFERROR(IF(OR(Saisie!AV31&lt;0,Saisie!AV31&gt;Paramètres!$C$7),"",Saisie!AV31/Paramètres!$C$7),"")))</f>
        <v/>
      </c>
      <c r="AU31" s="96" t="str">
        <f aca="false">IF(Saisie!AW31="","",IF(Paramètres!$C$5="Lettres",IFERROR(IF(MATCH(Saisie!AW31,Paramètres!$A$11:$A$16,0)&lt;=Paramètres!$C$6,INDEX(Paramètres!$E$11:$E$16,MATCH(Saisie!AW31,Paramètres!$A$11:$A$16,0))/100,""),""),IFERROR(IF(OR(Saisie!AW31&lt;0,Saisie!AW31&gt;Paramètres!$C$7),"",Saisie!AW31/Paramètres!$C$7),"")))</f>
        <v/>
      </c>
      <c r="AV31" s="96" t="str">
        <f aca="false">IF(Saisie!AX31="","",IF(Paramètres!$C$5="Lettres",IFERROR(IF(MATCH(Saisie!AX31,Paramètres!$A$11:$A$16,0)&lt;=Paramètres!$C$6,INDEX(Paramètres!$E$11:$E$16,MATCH(Saisie!AX31,Paramètres!$A$11:$A$16,0))/100,""),""),IFERROR(IF(OR(Saisie!AX31&lt;0,Saisie!AX31&gt;Paramètres!$C$7),"",Saisie!AX31/Paramètres!$C$7),"")))</f>
        <v/>
      </c>
      <c r="AW31" s="96" t="str">
        <f aca="false">IF(Saisie!AY31="","",IF(Paramètres!$C$5="Lettres",IFERROR(IF(MATCH(Saisie!AY31,Paramètres!$A$11:$A$16,0)&lt;=Paramètres!$C$6,INDEX(Paramètres!$E$11:$E$16,MATCH(Saisie!AY31,Paramètres!$A$11:$A$16,0))/100,""),""),IFERROR(IF(OR(Saisie!AY31&lt;0,Saisie!AY31&gt;Paramètres!$C$7),"",Saisie!AY31/Paramètres!$C$7),"")))</f>
        <v/>
      </c>
      <c r="AX31" s="96" t="str">
        <f aca="false">IF(Saisie!AZ31="","",IF(Paramètres!$C$5="Lettres",IFERROR(IF(MATCH(Saisie!AZ31,Paramètres!$A$11:$A$16,0)&lt;=Paramètres!$C$6,INDEX(Paramètres!$E$11:$E$16,MATCH(Saisie!AZ31,Paramètres!$A$11:$A$16,0))/100,""),""),IFERROR(IF(OR(Saisie!AZ31&lt;0,Saisie!AZ31&gt;Paramètres!$C$7),"",Saisie!AZ31/Paramètres!$C$7),"")))</f>
        <v/>
      </c>
      <c r="AY31" s="96" t="str">
        <f aca="false">IF(Saisie!BA31="","",IF(Paramètres!$C$5="Lettres",IFERROR(IF(MATCH(Saisie!BA31,Paramètres!$A$11:$A$16,0)&lt;=Paramètres!$C$6,INDEX(Paramètres!$E$11:$E$16,MATCH(Saisie!BA31,Paramètres!$A$11:$A$16,0))/100,""),""),IFERROR(IF(OR(Saisie!BA31&lt;0,Saisie!BA31&gt;Paramètres!$C$7),"",Saisie!BA31/Paramètres!$C$7),"")))</f>
        <v/>
      </c>
      <c r="AZ31" s="4"/>
      <c r="BA31" s="96" t="str">
        <f aca="false">IF($A31="","",IFERROR(SUMPRODUCT(($B$4:$AY$4=BA$4)*N($B31:$AY31))/SUMPRODUCT(($B$4:$AY$4=BA$4)*($B31:$AY31&lt;&gt;"")),""))</f>
        <v/>
      </c>
      <c r="BB31" s="96" t="str">
        <f aca="false">IF($A31="","",IFERROR(SUMPRODUCT(($B$4:$AY$4=BB$4)*N($B31:$AY31))/SUMPRODUCT(($B$4:$AY$4=BB$4)*($B31:$AY31&lt;&gt;"")),""))</f>
        <v/>
      </c>
      <c r="BC31" s="96" t="str">
        <f aca="false">IF($A31="","",IFERROR(SUMPRODUCT(($B$4:$AY$4=BC$4)*N($B31:$AY31))/SUMPRODUCT(($B$4:$AY$4=BC$4)*($B31:$AY31&lt;&gt;"")),""))</f>
        <v/>
      </c>
      <c r="BD31" s="96" t="str">
        <f aca="false">IF($A31="","",IFERROR(SUMPRODUCT(($B$4:$AY$4=BD$4)*N($B31:$AY31))/SUMPRODUCT(($B$4:$AY$4=BD$4)*($B31:$AY31&lt;&gt;"")),""))</f>
        <v/>
      </c>
      <c r="BE31" s="96" t="str">
        <f aca="false">IF($A31="","",IFERROR(SUMPRODUCT(($B$4:$AY$4=BE$4)*N($B31:$AY31))/SUMPRODUCT(($B$4:$AY$4=BE$4)*($B31:$AY31&lt;&gt;"")),""))</f>
        <v/>
      </c>
      <c r="BF31" s="96" t="str">
        <f aca="false">IF($A31="","",IFERROR(SUMPRODUCT(($B$4:$AY$4=BF$4)*N($B31:$AY31))/SUMPRODUCT(($B$4:$AY$4=BF$4)*($B31:$AY31&lt;&gt;"")),""))</f>
        <v/>
      </c>
      <c r="BG31" s="96" t="str">
        <f aca="false">IF($A31="","",IFERROR(SUMPRODUCT(($B$4:$AY$4=BG$4)*N($B31:$AY31))/SUMPRODUCT(($B$4:$AY$4=BG$4)*($B31:$AY31&lt;&gt;"")),""))</f>
        <v/>
      </c>
      <c r="BH31" s="96" t="str">
        <f aca="false">IF($A31="","",IFERROR(SUMPRODUCT(($B$4:$AY$4=BH$4)*N($B31:$AY31))/SUMPRODUCT(($B$4:$AY$4=BH$4)*($B31:$AY31&lt;&gt;"")),""))</f>
        <v/>
      </c>
      <c r="BI31" s="96" t="str">
        <f aca="false">IF($A31="","",IFERROR(SUMPRODUCT(($B$4:$AY$4=BI$4)*N($B31:$AY31))/SUMPRODUCT(($B$4:$AY$4=BI$4)*($B31:$AY31&lt;&gt;"")),""))</f>
        <v/>
      </c>
      <c r="BJ31" s="96" t="str">
        <f aca="false">IF($A31="","",IFERROR(SUMPRODUCT(($B$4:$AY$4=BJ$4)*N($B31:$AY31))/SUMPRODUCT(($B$4:$AY$4=BJ$4)*($B31:$AY31&lt;&gt;"")),""))</f>
        <v/>
      </c>
    </row>
    <row r="32" customFormat="false" ht="15" hidden="false" customHeight="true" outlineLevel="0" collapsed="false">
      <c r="A32" s="4" t="str">
        <f aca="false">IF(Saisie!B32="","",Saisie!B32)</f>
        <v/>
      </c>
      <c r="B32" s="96" t="str">
        <f aca="false">IF(Saisie!D32="","",IF(Paramètres!$C$5="Lettres",IFERROR(IF(MATCH(Saisie!D32,Paramètres!$A$11:$A$16,0)&lt;=Paramètres!$C$6,INDEX(Paramètres!$E$11:$E$16,MATCH(Saisie!D32,Paramètres!$A$11:$A$16,0))/100,""),""),IFERROR(IF(OR(Saisie!D32&lt;0,Saisie!D32&gt;Paramètres!$C$7),"",Saisie!D32/Paramètres!$C$7),"")))</f>
        <v/>
      </c>
      <c r="C32" s="96" t="str">
        <f aca="false">IF(Saisie!E32="","",IF(Paramètres!$C$5="Lettres",IFERROR(IF(MATCH(Saisie!E32,Paramètres!$A$11:$A$16,0)&lt;=Paramètres!$C$6,INDEX(Paramètres!$E$11:$E$16,MATCH(Saisie!E32,Paramètres!$A$11:$A$16,0))/100,""),""),IFERROR(IF(OR(Saisie!E32&lt;0,Saisie!E32&gt;Paramètres!$C$7),"",Saisie!E32/Paramètres!$C$7),"")))</f>
        <v/>
      </c>
      <c r="D32" s="96" t="str">
        <f aca="false">IF(Saisie!F32="","",IF(Paramètres!$C$5="Lettres",IFERROR(IF(MATCH(Saisie!F32,Paramètres!$A$11:$A$16,0)&lt;=Paramètres!$C$6,INDEX(Paramètres!$E$11:$E$16,MATCH(Saisie!F32,Paramètres!$A$11:$A$16,0))/100,""),""),IFERROR(IF(OR(Saisie!F32&lt;0,Saisie!F32&gt;Paramètres!$C$7),"",Saisie!F32/Paramètres!$C$7),"")))</f>
        <v/>
      </c>
      <c r="E32" s="96" t="str">
        <f aca="false">IF(Saisie!G32="","",IF(Paramètres!$C$5="Lettres",IFERROR(IF(MATCH(Saisie!G32,Paramètres!$A$11:$A$16,0)&lt;=Paramètres!$C$6,INDEX(Paramètres!$E$11:$E$16,MATCH(Saisie!G32,Paramètres!$A$11:$A$16,0))/100,""),""),IFERROR(IF(OR(Saisie!G32&lt;0,Saisie!G32&gt;Paramètres!$C$7),"",Saisie!G32/Paramètres!$C$7),"")))</f>
        <v/>
      </c>
      <c r="F32" s="96" t="str">
        <f aca="false">IF(Saisie!H32="","",IF(Paramètres!$C$5="Lettres",IFERROR(IF(MATCH(Saisie!H32,Paramètres!$A$11:$A$16,0)&lt;=Paramètres!$C$6,INDEX(Paramètres!$E$11:$E$16,MATCH(Saisie!H32,Paramètres!$A$11:$A$16,0))/100,""),""),IFERROR(IF(OR(Saisie!H32&lt;0,Saisie!H32&gt;Paramètres!$C$7),"",Saisie!H32/Paramètres!$C$7),"")))</f>
        <v/>
      </c>
      <c r="G32" s="96" t="str">
        <f aca="false">IF(Saisie!I32="","",IF(Paramètres!$C$5="Lettres",IFERROR(IF(MATCH(Saisie!I32,Paramètres!$A$11:$A$16,0)&lt;=Paramètres!$C$6,INDEX(Paramètres!$E$11:$E$16,MATCH(Saisie!I32,Paramètres!$A$11:$A$16,0))/100,""),""),IFERROR(IF(OR(Saisie!I32&lt;0,Saisie!I32&gt;Paramètres!$C$7),"",Saisie!I32/Paramètres!$C$7),"")))</f>
        <v/>
      </c>
      <c r="H32" s="96" t="str">
        <f aca="false">IF(Saisie!J32="","",IF(Paramètres!$C$5="Lettres",IFERROR(IF(MATCH(Saisie!J32,Paramètres!$A$11:$A$16,0)&lt;=Paramètres!$C$6,INDEX(Paramètres!$E$11:$E$16,MATCH(Saisie!J32,Paramètres!$A$11:$A$16,0))/100,""),""),IFERROR(IF(OR(Saisie!J32&lt;0,Saisie!J32&gt;Paramètres!$C$7),"",Saisie!J32/Paramètres!$C$7),"")))</f>
        <v/>
      </c>
      <c r="I32" s="96" t="str">
        <f aca="false">IF(Saisie!K32="","",IF(Paramètres!$C$5="Lettres",IFERROR(IF(MATCH(Saisie!K32,Paramètres!$A$11:$A$16,0)&lt;=Paramètres!$C$6,INDEX(Paramètres!$E$11:$E$16,MATCH(Saisie!K32,Paramètres!$A$11:$A$16,0))/100,""),""),IFERROR(IF(OR(Saisie!K32&lt;0,Saisie!K32&gt;Paramètres!$C$7),"",Saisie!K32/Paramètres!$C$7),"")))</f>
        <v/>
      </c>
      <c r="J32" s="96" t="str">
        <f aca="false">IF(Saisie!L32="","",IF(Paramètres!$C$5="Lettres",IFERROR(IF(MATCH(Saisie!L32,Paramètres!$A$11:$A$16,0)&lt;=Paramètres!$C$6,INDEX(Paramètres!$E$11:$E$16,MATCH(Saisie!L32,Paramètres!$A$11:$A$16,0))/100,""),""),IFERROR(IF(OR(Saisie!L32&lt;0,Saisie!L32&gt;Paramètres!$C$7),"",Saisie!L32/Paramètres!$C$7),"")))</f>
        <v/>
      </c>
      <c r="K32" s="96" t="str">
        <f aca="false">IF(Saisie!M32="","",IF(Paramètres!$C$5="Lettres",IFERROR(IF(MATCH(Saisie!M32,Paramètres!$A$11:$A$16,0)&lt;=Paramètres!$C$6,INDEX(Paramètres!$E$11:$E$16,MATCH(Saisie!M32,Paramètres!$A$11:$A$16,0))/100,""),""),IFERROR(IF(OR(Saisie!M32&lt;0,Saisie!M32&gt;Paramètres!$C$7),"",Saisie!M32/Paramètres!$C$7),"")))</f>
        <v/>
      </c>
      <c r="L32" s="96" t="str">
        <f aca="false">IF(Saisie!N32="","",IF(Paramètres!$C$5="Lettres",IFERROR(IF(MATCH(Saisie!N32,Paramètres!$A$11:$A$16,0)&lt;=Paramètres!$C$6,INDEX(Paramètres!$E$11:$E$16,MATCH(Saisie!N32,Paramètres!$A$11:$A$16,0))/100,""),""),IFERROR(IF(OR(Saisie!N32&lt;0,Saisie!N32&gt;Paramètres!$C$7),"",Saisie!N32/Paramètres!$C$7),"")))</f>
        <v/>
      </c>
      <c r="M32" s="96" t="str">
        <f aca="false">IF(Saisie!O32="","",IF(Paramètres!$C$5="Lettres",IFERROR(IF(MATCH(Saisie!O32,Paramètres!$A$11:$A$16,0)&lt;=Paramètres!$C$6,INDEX(Paramètres!$E$11:$E$16,MATCH(Saisie!O32,Paramètres!$A$11:$A$16,0))/100,""),""),IFERROR(IF(OR(Saisie!O32&lt;0,Saisie!O32&gt;Paramètres!$C$7),"",Saisie!O32/Paramètres!$C$7),"")))</f>
        <v/>
      </c>
      <c r="N32" s="96" t="str">
        <f aca="false">IF(Saisie!P32="","",IF(Paramètres!$C$5="Lettres",IFERROR(IF(MATCH(Saisie!P32,Paramètres!$A$11:$A$16,0)&lt;=Paramètres!$C$6,INDEX(Paramètres!$E$11:$E$16,MATCH(Saisie!P32,Paramètres!$A$11:$A$16,0))/100,""),""),IFERROR(IF(OR(Saisie!P32&lt;0,Saisie!P32&gt;Paramètres!$C$7),"",Saisie!P32/Paramètres!$C$7),"")))</f>
        <v/>
      </c>
      <c r="O32" s="96" t="str">
        <f aca="false">IF(Saisie!Q32="","",IF(Paramètres!$C$5="Lettres",IFERROR(IF(MATCH(Saisie!Q32,Paramètres!$A$11:$A$16,0)&lt;=Paramètres!$C$6,INDEX(Paramètres!$E$11:$E$16,MATCH(Saisie!Q32,Paramètres!$A$11:$A$16,0))/100,""),""),IFERROR(IF(OR(Saisie!Q32&lt;0,Saisie!Q32&gt;Paramètres!$C$7),"",Saisie!Q32/Paramètres!$C$7),"")))</f>
        <v/>
      </c>
      <c r="P32" s="96" t="str">
        <f aca="false">IF(Saisie!R32="","",IF(Paramètres!$C$5="Lettres",IFERROR(IF(MATCH(Saisie!R32,Paramètres!$A$11:$A$16,0)&lt;=Paramètres!$C$6,INDEX(Paramètres!$E$11:$E$16,MATCH(Saisie!R32,Paramètres!$A$11:$A$16,0))/100,""),""),IFERROR(IF(OR(Saisie!R32&lt;0,Saisie!R32&gt;Paramètres!$C$7),"",Saisie!R32/Paramètres!$C$7),"")))</f>
        <v/>
      </c>
      <c r="Q32" s="96" t="str">
        <f aca="false">IF(Saisie!S32="","",IF(Paramètres!$C$5="Lettres",IFERROR(IF(MATCH(Saisie!S32,Paramètres!$A$11:$A$16,0)&lt;=Paramètres!$C$6,INDEX(Paramètres!$E$11:$E$16,MATCH(Saisie!S32,Paramètres!$A$11:$A$16,0))/100,""),""),IFERROR(IF(OR(Saisie!S32&lt;0,Saisie!S32&gt;Paramètres!$C$7),"",Saisie!S32/Paramètres!$C$7),"")))</f>
        <v/>
      </c>
      <c r="R32" s="96" t="str">
        <f aca="false">IF(Saisie!T32="","",IF(Paramètres!$C$5="Lettres",IFERROR(IF(MATCH(Saisie!T32,Paramètres!$A$11:$A$16,0)&lt;=Paramètres!$C$6,INDEX(Paramètres!$E$11:$E$16,MATCH(Saisie!T32,Paramètres!$A$11:$A$16,0))/100,""),""),IFERROR(IF(OR(Saisie!T32&lt;0,Saisie!T32&gt;Paramètres!$C$7),"",Saisie!T32/Paramètres!$C$7),"")))</f>
        <v/>
      </c>
      <c r="S32" s="96" t="str">
        <f aca="false">IF(Saisie!U32="","",IF(Paramètres!$C$5="Lettres",IFERROR(IF(MATCH(Saisie!U32,Paramètres!$A$11:$A$16,0)&lt;=Paramètres!$C$6,INDEX(Paramètres!$E$11:$E$16,MATCH(Saisie!U32,Paramètres!$A$11:$A$16,0))/100,""),""),IFERROR(IF(OR(Saisie!U32&lt;0,Saisie!U32&gt;Paramètres!$C$7),"",Saisie!U32/Paramètres!$C$7),"")))</f>
        <v/>
      </c>
      <c r="T32" s="96" t="str">
        <f aca="false">IF(Saisie!V32="","",IF(Paramètres!$C$5="Lettres",IFERROR(IF(MATCH(Saisie!V32,Paramètres!$A$11:$A$16,0)&lt;=Paramètres!$C$6,INDEX(Paramètres!$E$11:$E$16,MATCH(Saisie!V32,Paramètres!$A$11:$A$16,0))/100,""),""),IFERROR(IF(OR(Saisie!V32&lt;0,Saisie!V32&gt;Paramètres!$C$7),"",Saisie!V32/Paramètres!$C$7),"")))</f>
        <v/>
      </c>
      <c r="U32" s="96" t="str">
        <f aca="false">IF(Saisie!W32="","",IF(Paramètres!$C$5="Lettres",IFERROR(IF(MATCH(Saisie!W32,Paramètres!$A$11:$A$16,0)&lt;=Paramètres!$C$6,INDEX(Paramètres!$E$11:$E$16,MATCH(Saisie!W32,Paramètres!$A$11:$A$16,0))/100,""),""),IFERROR(IF(OR(Saisie!W32&lt;0,Saisie!W32&gt;Paramètres!$C$7),"",Saisie!W32/Paramètres!$C$7),"")))</f>
        <v/>
      </c>
      <c r="V32" s="96" t="str">
        <f aca="false">IF(Saisie!X32="","",IF(Paramètres!$C$5="Lettres",IFERROR(IF(MATCH(Saisie!X32,Paramètres!$A$11:$A$16,0)&lt;=Paramètres!$C$6,INDEX(Paramètres!$E$11:$E$16,MATCH(Saisie!X32,Paramètres!$A$11:$A$16,0))/100,""),""),IFERROR(IF(OR(Saisie!X32&lt;0,Saisie!X32&gt;Paramètres!$C$7),"",Saisie!X32/Paramètres!$C$7),"")))</f>
        <v/>
      </c>
      <c r="W32" s="96" t="str">
        <f aca="false">IF(Saisie!Y32="","",IF(Paramètres!$C$5="Lettres",IFERROR(IF(MATCH(Saisie!Y32,Paramètres!$A$11:$A$16,0)&lt;=Paramètres!$C$6,INDEX(Paramètres!$E$11:$E$16,MATCH(Saisie!Y32,Paramètres!$A$11:$A$16,0))/100,""),""),IFERROR(IF(OR(Saisie!Y32&lt;0,Saisie!Y32&gt;Paramètres!$C$7),"",Saisie!Y32/Paramètres!$C$7),"")))</f>
        <v/>
      </c>
      <c r="X32" s="96" t="str">
        <f aca="false">IF(Saisie!Z32="","",IF(Paramètres!$C$5="Lettres",IFERROR(IF(MATCH(Saisie!Z32,Paramètres!$A$11:$A$16,0)&lt;=Paramètres!$C$6,INDEX(Paramètres!$E$11:$E$16,MATCH(Saisie!Z32,Paramètres!$A$11:$A$16,0))/100,""),""),IFERROR(IF(OR(Saisie!Z32&lt;0,Saisie!Z32&gt;Paramètres!$C$7),"",Saisie!Z32/Paramètres!$C$7),"")))</f>
        <v/>
      </c>
      <c r="Y32" s="96" t="str">
        <f aca="false">IF(Saisie!AA32="","",IF(Paramètres!$C$5="Lettres",IFERROR(IF(MATCH(Saisie!AA32,Paramètres!$A$11:$A$16,0)&lt;=Paramètres!$C$6,INDEX(Paramètres!$E$11:$E$16,MATCH(Saisie!AA32,Paramètres!$A$11:$A$16,0))/100,""),""),IFERROR(IF(OR(Saisie!AA32&lt;0,Saisie!AA32&gt;Paramètres!$C$7),"",Saisie!AA32/Paramètres!$C$7),"")))</f>
        <v/>
      </c>
      <c r="Z32" s="96" t="str">
        <f aca="false">IF(Saisie!AB32="","",IF(Paramètres!$C$5="Lettres",IFERROR(IF(MATCH(Saisie!AB32,Paramètres!$A$11:$A$16,0)&lt;=Paramètres!$C$6,INDEX(Paramètres!$E$11:$E$16,MATCH(Saisie!AB32,Paramètres!$A$11:$A$16,0))/100,""),""),IFERROR(IF(OR(Saisie!AB32&lt;0,Saisie!AB32&gt;Paramètres!$C$7),"",Saisie!AB32/Paramètres!$C$7),"")))</f>
        <v/>
      </c>
      <c r="AA32" s="96" t="str">
        <f aca="false">IF(Saisie!AC32="","",IF(Paramètres!$C$5="Lettres",IFERROR(IF(MATCH(Saisie!AC32,Paramètres!$A$11:$A$16,0)&lt;=Paramètres!$C$6,INDEX(Paramètres!$E$11:$E$16,MATCH(Saisie!AC32,Paramètres!$A$11:$A$16,0))/100,""),""),IFERROR(IF(OR(Saisie!AC32&lt;0,Saisie!AC32&gt;Paramètres!$C$7),"",Saisie!AC32/Paramètres!$C$7),"")))</f>
        <v/>
      </c>
      <c r="AB32" s="96" t="str">
        <f aca="false">IF(Saisie!AD32="","",IF(Paramètres!$C$5="Lettres",IFERROR(IF(MATCH(Saisie!AD32,Paramètres!$A$11:$A$16,0)&lt;=Paramètres!$C$6,INDEX(Paramètres!$E$11:$E$16,MATCH(Saisie!AD32,Paramètres!$A$11:$A$16,0))/100,""),""),IFERROR(IF(OR(Saisie!AD32&lt;0,Saisie!AD32&gt;Paramètres!$C$7),"",Saisie!AD32/Paramètres!$C$7),"")))</f>
        <v/>
      </c>
      <c r="AC32" s="96" t="str">
        <f aca="false">IF(Saisie!AE32="","",IF(Paramètres!$C$5="Lettres",IFERROR(IF(MATCH(Saisie!AE32,Paramètres!$A$11:$A$16,0)&lt;=Paramètres!$C$6,INDEX(Paramètres!$E$11:$E$16,MATCH(Saisie!AE32,Paramètres!$A$11:$A$16,0))/100,""),""),IFERROR(IF(OR(Saisie!AE32&lt;0,Saisie!AE32&gt;Paramètres!$C$7),"",Saisie!AE32/Paramètres!$C$7),"")))</f>
        <v/>
      </c>
      <c r="AD32" s="96" t="str">
        <f aca="false">IF(Saisie!AF32="","",IF(Paramètres!$C$5="Lettres",IFERROR(IF(MATCH(Saisie!AF32,Paramètres!$A$11:$A$16,0)&lt;=Paramètres!$C$6,INDEX(Paramètres!$E$11:$E$16,MATCH(Saisie!AF32,Paramètres!$A$11:$A$16,0))/100,""),""),IFERROR(IF(OR(Saisie!AF32&lt;0,Saisie!AF32&gt;Paramètres!$C$7),"",Saisie!AF32/Paramètres!$C$7),"")))</f>
        <v/>
      </c>
      <c r="AE32" s="96" t="str">
        <f aca="false">IF(Saisie!AG32="","",IF(Paramètres!$C$5="Lettres",IFERROR(IF(MATCH(Saisie!AG32,Paramètres!$A$11:$A$16,0)&lt;=Paramètres!$C$6,INDEX(Paramètres!$E$11:$E$16,MATCH(Saisie!AG32,Paramètres!$A$11:$A$16,0))/100,""),""),IFERROR(IF(OR(Saisie!AG32&lt;0,Saisie!AG32&gt;Paramètres!$C$7),"",Saisie!AG32/Paramètres!$C$7),"")))</f>
        <v/>
      </c>
      <c r="AF32" s="96" t="str">
        <f aca="false">IF(Saisie!AH32="","",IF(Paramètres!$C$5="Lettres",IFERROR(IF(MATCH(Saisie!AH32,Paramètres!$A$11:$A$16,0)&lt;=Paramètres!$C$6,INDEX(Paramètres!$E$11:$E$16,MATCH(Saisie!AH32,Paramètres!$A$11:$A$16,0))/100,""),""),IFERROR(IF(OR(Saisie!AH32&lt;0,Saisie!AH32&gt;Paramètres!$C$7),"",Saisie!AH32/Paramètres!$C$7),"")))</f>
        <v/>
      </c>
      <c r="AG32" s="96" t="str">
        <f aca="false">IF(Saisie!AI32="","",IF(Paramètres!$C$5="Lettres",IFERROR(IF(MATCH(Saisie!AI32,Paramètres!$A$11:$A$16,0)&lt;=Paramètres!$C$6,INDEX(Paramètres!$E$11:$E$16,MATCH(Saisie!AI32,Paramètres!$A$11:$A$16,0))/100,""),""),IFERROR(IF(OR(Saisie!AI32&lt;0,Saisie!AI32&gt;Paramètres!$C$7),"",Saisie!AI32/Paramètres!$C$7),"")))</f>
        <v/>
      </c>
      <c r="AH32" s="96" t="str">
        <f aca="false">IF(Saisie!AJ32="","",IF(Paramètres!$C$5="Lettres",IFERROR(IF(MATCH(Saisie!AJ32,Paramètres!$A$11:$A$16,0)&lt;=Paramètres!$C$6,INDEX(Paramètres!$E$11:$E$16,MATCH(Saisie!AJ32,Paramètres!$A$11:$A$16,0))/100,""),""),IFERROR(IF(OR(Saisie!AJ32&lt;0,Saisie!AJ32&gt;Paramètres!$C$7),"",Saisie!AJ32/Paramètres!$C$7),"")))</f>
        <v/>
      </c>
      <c r="AI32" s="96" t="str">
        <f aca="false">IF(Saisie!AK32="","",IF(Paramètres!$C$5="Lettres",IFERROR(IF(MATCH(Saisie!AK32,Paramètres!$A$11:$A$16,0)&lt;=Paramètres!$C$6,INDEX(Paramètres!$E$11:$E$16,MATCH(Saisie!AK32,Paramètres!$A$11:$A$16,0))/100,""),""),IFERROR(IF(OR(Saisie!AK32&lt;0,Saisie!AK32&gt;Paramètres!$C$7),"",Saisie!AK32/Paramètres!$C$7),"")))</f>
        <v/>
      </c>
      <c r="AJ32" s="96" t="str">
        <f aca="false">IF(Saisie!AL32="","",IF(Paramètres!$C$5="Lettres",IFERROR(IF(MATCH(Saisie!AL32,Paramètres!$A$11:$A$16,0)&lt;=Paramètres!$C$6,INDEX(Paramètres!$E$11:$E$16,MATCH(Saisie!AL32,Paramètres!$A$11:$A$16,0))/100,""),""),IFERROR(IF(OR(Saisie!AL32&lt;0,Saisie!AL32&gt;Paramètres!$C$7),"",Saisie!AL32/Paramètres!$C$7),"")))</f>
        <v/>
      </c>
      <c r="AK32" s="96" t="str">
        <f aca="false">IF(Saisie!AM32="","",IF(Paramètres!$C$5="Lettres",IFERROR(IF(MATCH(Saisie!AM32,Paramètres!$A$11:$A$16,0)&lt;=Paramètres!$C$6,INDEX(Paramètres!$E$11:$E$16,MATCH(Saisie!AM32,Paramètres!$A$11:$A$16,0))/100,""),""),IFERROR(IF(OR(Saisie!AM32&lt;0,Saisie!AM32&gt;Paramètres!$C$7),"",Saisie!AM32/Paramètres!$C$7),"")))</f>
        <v/>
      </c>
      <c r="AL32" s="96" t="str">
        <f aca="false">IF(Saisie!AN32="","",IF(Paramètres!$C$5="Lettres",IFERROR(IF(MATCH(Saisie!AN32,Paramètres!$A$11:$A$16,0)&lt;=Paramètres!$C$6,INDEX(Paramètres!$E$11:$E$16,MATCH(Saisie!AN32,Paramètres!$A$11:$A$16,0))/100,""),""),IFERROR(IF(OR(Saisie!AN32&lt;0,Saisie!AN32&gt;Paramètres!$C$7),"",Saisie!AN32/Paramètres!$C$7),"")))</f>
        <v/>
      </c>
      <c r="AM32" s="96" t="str">
        <f aca="false">IF(Saisie!AO32="","",IF(Paramètres!$C$5="Lettres",IFERROR(IF(MATCH(Saisie!AO32,Paramètres!$A$11:$A$16,0)&lt;=Paramètres!$C$6,INDEX(Paramètres!$E$11:$E$16,MATCH(Saisie!AO32,Paramètres!$A$11:$A$16,0))/100,""),""),IFERROR(IF(OR(Saisie!AO32&lt;0,Saisie!AO32&gt;Paramètres!$C$7),"",Saisie!AO32/Paramètres!$C$7),"")))</f>
        <v/>
      </c>
      <c r="AN32" s="96" t="str">
        <f aca="false">IF(Saisie!AP32="","",IF(Paramètres!$C$5="Lettres",IFERROR(IF(MATCH(Saisie!AP32,Paramètres!$A$11:$A$16,0)&lt;=Paramètres!$C$6,INDEX(Paramètres!$E$11:$E$16,MATCH(Saisie!AP32,Paramètres!$A$11:$A$16,0))/100,""),""),IFERROR(IF(OR(Saisie!AP32&lt;0,Saisie!AP32&gt;Paramètres!$C$7),"",Saisie!AP32/Paramètres!$C$7),"")))</f>
        <v/>
      </c>
      <c r="AO32" s="96" t="str">
        <f aca="false">IF(Saisie!AQ32="","",IF(Paramètres!$C$5="Lettres",IFERROR(IF(MATCH(Saisie!AQ32,Paramètres!$A$11:$A$16,0)&lt;=Paramètres!$C$6,INDEX(Paramètres!$E$11:$E$16,MATCH(Saisie!AQ32,Paramètres!$A$11:$A$16,0))/100,""),""),IFERROR(IF(OR(Saisie!AQ32&lt;0,Saisie!AQ32&gt;Paramètres!$C$7),"",Saisie!AQ32/Paramètres!$C$7),"")))</f>
        <v/>
      </c>
      <c r="AP32" s="96" t="str">
        <f aca="false">IF(Saisie!AR32="","",IF(Paramètres!$C$5="Lettres",IFERROR(IF(MATCH(Saisie!AR32,Paramètres!$A$11:$A$16,0)&lt;=Paramètres!$C$6,INDEX(Paramètres!$E$11:$E$16,MATCH(Saisie!AR32,Paramètres!$A$11:$A$16,0))/100,""),""),IFERROR(IF(OR(Saisie!AR32&lt;0,Saisie!AR32&gt;Paramètres!$C$7),"",Saisie!AR32/Paramètres!$C$7),"")))</f>
        <v/>
      </c>
      <c r="AQ32" s="96" t="str">
        <f aca="false">IF(Saisie!AS32="","",IF(Paramètres!$C$5="Lettres",IFERROR(IF(MATCH(Saisie!AS32,Paramètres!$A$11:$A$16,0)&lt;=Paramètres!$C$6,INDEX(Paramètres!$E$11:$E$16,MATCH(Saisie!AS32,Paramètres!$A$11:$A$16,0))/100,""),""),IFERROR(IF(OR(Saisie!AS32&lt;0,Saisie!AS32&gt;Paramètres!$C$7),"",Saisie!AS32/Paramètres!$C$7),"")))</f>
        <v/>
      </c>
      <c r="AR32" s="96" t="str">
        <f aca="false">IF(Saisie!AT32="","",IF(Paramètres!$C$5="Lettres",IFERROR(IF(MATCH(Saisie!AT32,Paramètres!$A$11:$A$16,0)&lt;=Paramètres!$C$6,INDEX(Paramètres!$E$11:$E$16,MATCH(Saisie!AT32,Paramètres!$A$11:$A$16,0))/100,""),""),IFERROR(IF(OR(Saisie!AT32&lt;0,Saisie!AT32&gt;Paramètres!$C$7),"",Saisie!AT32/Paramètres!$C$7),"")))</f>
        <v/>
      </c>
      <c r="AS32" s="96" t="str">
        <f aca="false">IF(Saisie!AU32="","",IF(Paramètres!$C$5="Lettres",IFERROR(IF(MATCH(Saisie!AU32,Paramètres!$A$11:$A$16,0)&lt;=Paramètres!$C$6,INDEX(Paramètres!$E$11:$E$16,MATCH(Saisie!AU32,Paramètres!$A$11:$A$16,0))/100,""),""),IFERROR(IF(OR(Saisie!AU32&lt;0,Saisie!AU32&gt;Paramètres!$C$7),"",Saisie!AU32/Paramètres!$C$7),"")))</f>
        <v/>
      </c>
      <c r="AT32" s="96" t="str">
        <f aca="false">IF(Saisie!AV32="","",IF(Paramètres!$C$5="Lettres",IFERROR(IF(MATCH(Saisie!AV32,Paramètres!$A$11:$A$16,0)&lt;=Paramètres!$C$6,INDEX(Paramètres!$E$11:$E$16,MATCH(Saisie!AV32,Paramètres!$A$11:$A$16,0))/100,""),""),IFERROR(IF(OR(Saisie!AV32&lt;0,Saisie!AV32&gt;Paramètres!$C$7),"",Saisie!AV32/Paramètres!$C$7),"")))</f>
        <v/>
      </c>
      <c r="AU32" s="96" t="str">
        <f aca="false">IF(Saisie!AW32="","",IF(Paramètres!$C$5="Lettres",IFERROR(IF(MATCH(Saisie!AW32,Paramètres!$A$11:$A$16,0)&lt;=Paramètres!$C$6,INDEX(Paramètres!$E$11:$E$16,MATCH(Saisie!AW32,Paramètres!$A$11:$A$16,0))/100,""),""),IFERROR(IF(OR(Saisie!AW32&lt;0,Saisie!AW32&gt;Paramètres!$C$7),"",Saisie!AW32/Paramètres!$C$7),"")))</f>
        <v/>
      </c>
      <c r="AV32" s="96" t="str">
        <f aca="false">IF(Saisie!AX32="","",IF(Paramètres!$C$5="Lettres",IFERROR(IF(MATCH(Saisie!AX32,Paramètres!$A$11:$A$16,0)&lt;=Paramètres!$C$6,INDEX(Paramètres!$E$11:$E$16,MATCH(Saisie!AX32,Paramètres!$A$11:$A$16,0))/100,""),""),IFERROR(IF(OR(Saisie!AX32&lt;0,Saisie!AX32&gt;Paramètres!$C$7),"",Saisie!AX32/Paramètres!$C$7),"")))</f>
        <v/>
      </c>
      <c r="AW32" s="96" t="str">
        <f aca="false">IF(Saisie!AY32="","",IF(Paramètres!$C$5="Lettres",IFERROR(IF(MATCH(Saisie!AY32,Paramètres!$A$11:$A$16,0)&lt;=Paramètres!$C$6,INDEX(Paramètres!$E$11:$E$16,MATCH(Saisie!AY32,Paramètres!$A$11:$A$16,0))/100,""),""),IFERROR(IF(OR(Saisie!AY32&lt;0,Saisie!AY32&gt;Paramètres!$C$7),"",Saisie!AY32/Paramètres!$C$7),"")))</f>
        <v/>
      </c>
      <c r="AX32" s="96" t="str">
        <f aca="false">IF(Saisie!AZ32="","",IF(Paramètres!$C$5="Lettres",IFERROR(IF(MATCH(Saisie!AZ32,Paramètres!$A$11:$A$16,0)&lt;=Paramètres!$C$6,INDEX(Paramètres!$E$11:$E$16,MATCH(Saisie!AZ32,Paramètres!$A$11:$A$16,0))/100,""),""),IFERROR(IF(OR(Saisie!AZ32&lt;0,Saisie!AZ32&gt;Paramètres!$C$7),"",Saisie!AZ32/Paramètres!$C$7),"")))</f>
        <v/>
      </c>
      <c r="AY32" s="96" t="str">
        <f aca="false">IF(Saisie!BA32="","",IF(Paramètres!$C$5="Lettres",IFERROR(IF(MATCH(Saisie!BA32,Paramètres!$A$11:$A$16,0)&lt;=Paramètres!$C$6,INDEX(Paramètres!$E$11:$E$16,MATCH(Saisie!BA32,Paramètres!$A$11:$A$16,0))/100,""),""),IFERROR(IF(OR(Saisie!BA32&lt;0,Saisie!BA32&gt;Paramètres!$C$7),"",Saisie!BA32/Paramètres!$C$7),"")))</f>
        <v/>
      </c>
      <c r="AZ32" s="4"/>
      <c r="BA32" s="96" t="str">
        <f aca="false">IF($A32="","",IFERROR(SUMPRODUCT(($B$4:$AY$4=BA$4)*N($B32:$AY32))/SUMPRODUCT(($B$4:$AY$4=BA$4)*($B32:$AY32&lt;&gt;"")),""))</f>
        <v/>
      </c>
      <c r="BB32" s="96" t="str">
        <f aca="false">IF($A32="","",IFERROR(SUMPRODUCT(($B$4:$AY$4=BB$4)*N($B32:$AY32))/SUMPRODUCT(($B$4:$AY$4=BB$4)*($B32:$AY32&lt;&gt;"")),""))</f>
        <v/>
      </c>
      <c r="BC32" s="96" t="str">
        <f aca="false">IF($A32="","",IFERROR(SUMPRODUCT(($B$4:$AY$4=BC$4)*N($B32:$AY32))/SUMPRODUCT(($B$4:$AY$4=BC$4)*($B32:$AY32&lt;&gt;"")),""))</f>
        <v/>
      </c>
      <c r="BD32" s="96" t="str">
        <f aca="false">IF($A32="","",IFERROR(SUMPRODUCT(($B$4:$AY$4=BD$4)*N($B32:$AY32))/SUMPRODUCT(($B$4:$AY$4=BD$4)*($B32:$AY32&lt;&gt;"")),""))</f>
        <v/>
      </c>
      <c r="BE32" s="96" t="str">
        <f aca="false">IF($A32="","",IFERROR(SUMPRODUCT(($B$4:$AY$4=BE$4)*N($B32:$AY32))/SUMPRODUCT(($B$4:$AY$4=BE$4)*($B32:$AY32&lt;&gt;"")),""))</f>
        <v/>
      </c>
      <c r="BF32" s="96" t="str">
        <f aca="false">IF($A32="","",IFERROR(SUMPRODUCT(($B$4:$AY$4=BF$4)*N($B32:$AY32))/SUMPRODUCT(($B$4:$AY$4=BF$4)*($B32:$AY32&lt;&gt;"")),""))</f>
        <v/>
      </c>
      <c r="BG32" s="96" t="str">
        <f aca="false">IF($A32="","",IFERROR(SUMPRODUCT(($B$4:$AY$4=BG$4)*N($B32:$AY32))/SUMPRODUCT(($B$4:$AY$4=BG$4)*($B32:$AY32&lt;&gt;"")),""))</f>
        <v/>
      </c>
      <c r="BH32" s="96" t="str">
        <f aca="false">IF($A32="","",IFERROR(SUMPRODUCT(($B$4:$AY$4=BH$4)*N($B32:$AY32))/SUMPRODUCT(($B$4:$AY$4=BH$4)*($B32:$AY32&lt;&gt;"")),""))</f>
        <v/>
      </c>
      <c r="BI32" s="96" t="str">
        <f aca="false">IF($A32="","",IFERROR(SUMPRODUCT(($B$4:$AY$4=BI$4)*N($B32:$AY32))/SUMPRODUCT(($B$4:$AY$4=BI$4)*($B32:$AY32&lt;&gt;"")),""))</f>
        <v/>
      </c>
      <c r="BJ32" s="96" t="str">
        <f aca="false">IF($A32="","",IFERROR(SUMPRODUCT(($B$4:$AY$4=BJ$4)*N($B32:$AY32))/SUMPRODUCT(($B$4:$AY$4=BJ$4)*($B32:$AY32&lt;&gt;"")),""))</f>
        <v/>
      </c>
    </row>
    <row r="33" customFormat="false" ht="15" hidden="false" customHeight="true" outlineLevel="0" collapsed="false">
      <c r="A33" s="4" t="str">
        <f aca="false">IF(Saisie!B33="","",Saisie!B33)</f>
        <v/>
      </c>
      <c r="B33" s="96" t="str">
        <f aca="false">IF(Saisie!D33="","",IF(Paramètres!$C$5="Lettres",IFERROR(IF(MATCH(Saisie!D33,Paramètres!$A$11:$A$16,0)&lt;=Paramètres!$C$6,INDEX(Paramètres!$E$11:$E$16,MATCH(Saisie!D33,Paramètres!$A$11:$A$16,0))/100,""),""),IFERROR(IF(OR(Saisie!D33&lt;0,Saisie!D33&gt;Paramètres!$C$7),"",Saisie!D33/Paramètres!$C$7),"")))</f>
        <v/>
      </c>
      <c r="C33" s="96" t="str">
        <f aca="false">IF(Saisie!E33="","",IF(Paramètres!$C$5="Lettres",IFERROR(IF(MATCH(Saisie!E33,Paramètres!$A$11:$A$16,0)&lt;=Paramètres!$C$6,INDEX(Paramètres!$E$11:$E$16,MATCH(Saisie!E33,Paramètres!$A$11:$A$16,0))/100,""),""),IFERROR(IF(OR(Saisie!E33&lt;0,Saisie!E33&gt;Paramètres!$C$7),"",Saisie!E33/Paramètres!$C$7),"")))</f>
        <v/>
      </c>
      <c r="D33" s="96" t="str">
        <f aca="false">IF(Saisie!F33="","",IF(Paramètres!$C$5="Lettres",IFERROR(IF(MATCH(Saisie!F33,Paramètres!$A$11:$A$16,0)&lt;=Paramètres!$C$6,INDEX(Paramètres!$E$11:$E$16,MATCH(Saisie!F33,Paramètres!$A$11:$A$16,0))/100,""),""),IFERROR(IF(OR(Saisie!F33&lt;0,Saisie!F33&gt;Paramètres!$C$7),"",Saisie!F33/Paramètres!$C$7),"")))</f>
        <v/>
      </c>
      <c r="E33" s="96" t="str">
        <f aca="false">IF(Saisie!G33="","",IF(Paramètres!$C$5="Lettres",IFERROR(IF(MATCH(Saisie!G33,Paramètres!$A$11:$A$16,0)&lt;=Paramètres!$C$6,INDEX(Paramètres!$E$11:$E$16,MATCH(Saisie!G33,Paramètres!$A$11:$A$16,0))/100,""),""),IFERROR(IF(OR(Saisie!G33&lt;0,Saisie!G33&gt;Paramètres!$C$7),"",Saisie!G33/Paramètres!$C$7),"")))</f>
        <v/>
      </c>
      <c r="F33" s="96" t="str">
        <f aca="false">IF(Saisie!H33="","",IF(Paramètres!$C$5="Lettres",IFERROR(IF(MATCH(Saisie!H33,Paramètres!$A$11:$A$16,0)&lt;=Paramètres!$C$6,INDEX(Paramètres!$E$11:$E$16,MATCH(Saisie!H33,Paramètres!$A$11:$A$16,0))/100,""),""),IFERROR(IF(OR(Saisie!H33&lt;0,Saisie!H33&gt;Paramètres!$C$7),"",Saisie!H33/Paramètres!$C$7),"")))</f>
        <v/>
      </c>
      <c r="G33" s="96" t="str">
        <f aca="false">IF(Saisie!I33="","",IF(Paramètres!$C$5="Lettres",IFERROR(IF(MATCH(Saisie!I33,Paramètres!$A$11:$A$16,0)&lt;=Paramètres!$C$6,INDEX(Paramètres!$E$11:$E$16,MATCH(Saisie!I33,Paramètres!$A$11:$A$16,0))/100,""),""),IFERROR(IF(OR(Saisie!I33&lt;0,Saisie!I33&gt;Paramètres!$C$7),"",Saisie!I33/Paramètres!$C$7),"")))</f>
        <v/>
      </c>
      <c r="H33" s="96" t="str">
        <f aca="false">IF(Saisie!J33="","",IF(Paramètres!$C$5="Lettres",IFERROR(IF(MATCH(Saisie!J33,Paramètres!$A$11:$A$16,0)&lt;=Paramètres!$C$6,INDEX(Paramètres!$E$11:$E$16,MATCH(Saisie!J33,Paramètres!$A$11:$A$16,0))/100,""),""),IFERROR(IF(OR(Saisie!J33&lt;0,Saisie!J33&gt;Paramètres!$C$7),"",Saisie!J33/Paramètres!$C$7),"")))</f>
        <v/>
      </c>
      <c r="I33" s="96" t="str">
        <f aca="false">IF(Saisie!K33="","",IF(Paramètres!$C$5="Lettres",IFERROR(IF(MATCH(Saisie!K33,Paramètres!$A$11:$A$16,0)&lt;=Paramètres!$C$6,INDEX(Paramètres!$E$11:$E$16,MATCH(Saisie!K33,Paramètres!$A$11:$A$16,0))/100,""),""),IFERROR(IF(OR(Saisie!K33&lt;0,Saisie!K33&gt;Paramètres!$C$7),"",Saisie!K33/Paramètres!$C$7),"")))</f>
        <v/>
      </c>
      <c r="J33" s="96" t="str">
        <f aca="false">IF(Saisie!L33="","",IF(Paramètres!$C$5="Lettres",IFERROR(IF(MATCH(Saisie!L33,Paramètres!$A$11:$A$16,0)&lt;=Paramètres!$C$6,INDEX(Paramètres!$E$11:$E$16,MATCH(Saisie!L33,Paramètres!$A$11:$A$16,0))/100,""),""),IFERROR(IF(OR(Saisie!L33&lt;0,Saisie!L33&gt;Paramètres!$C$7),"",Saisie!L33/Paramètres!$C$7),"")))</f>
        <v/>
      </c>
      <c r="K33" s="96" t="str">
        <f aca="false">IF(Saisie!M33="","",IF(Paramètres!$C$5="Lettres",IFERROR(IF(MATCH(Saisie!M33,Paramètres!$A$11:$A$16,0)&lt;=Paramètres!$C$6,INDEX(Paramètres!$E$11:$E$16,MATCH(Saisie!M33,Paramètres!$A$11:$A$16,0))/100,""),""),IFERROR(IF(OR(Saisie!M33&lt;0,Saisie!M33&gt;Paramètres!$C$7),"",Saisie!M33/Paramètres!$C$7),"")))</f>
        <v/>
      </c>
      <c r="L33" s="96" t="str">
        <f aca="false">IF(Saisie!N33="","",IF(Paramètres!$C$5="Lettres",IFERROR(IF(MATCH(Saisie!N33,Paramètres!$A$11:$A$16,0)&lt;=Paramètres!$C$6,INDEX(Paramètres!$E$11:$E$16,MATCH(Saisie!N33,Paramètres!$A$11:$A$16,0))/100,""),""),IFERROR(IF(OR(Saisie!N33&lt;0,Saisie!N33&gt;Paramètres!$C$7),"",Saisie!N33/Paramètres!$C$7),"")))</f>
        <v/>
      </c>
      <c r="M33" s="96" t="str">
        <f aca="false">IF(Saisie!O33="","",IF(Paramètres!$C$5="Lettres",IFERROR(IF(MATCH(Saisie!O33,Paramètres!$A$11:$A$16,0)&lt;=Paramètres!$C$6,INDEX(Paramètres!$E$11:$E$16,MATCH(Saisie!O33,Paramètres!$A$11:$A$16,0))/100,""),""),IFERROR(IF(OR(Saisie!O33&lt;0,Saisie!O33&gt;Paramètres!$C$7),"",Saisie!O33/Paramètres!$C$7),"")))</f>
        <v/>
      </c>
      <c r="N33" s="96" t="str">
        <f aca="false">IF(Saisie!P33="","",IF(Paramètres!$C$5="Lettres",IFERROR(IF(MATCH(Saisie!P33,Paramètres!$A$11:$A$16,0)&lt;=Paramètres!$C$6,INDEX(Paramètres!$E$11:$E$16,MATCH(Saisie!P33,Paramètres!$A$11:$A$16,0))/100,""),""),IFERROR(IF(OR(Saisie!P33&lt;0,Saisie!P33&gt;Paramètres!$C$7),"",Saisie!P33/Paramètres!$C$7),"")))</f>
        <v/>
      </c>
      <c r="O33" s="96" t="str">
        <f aca="false">IF(Saisie!Q33="","",IF(Paramètres!$C$5="Lettres",IFERROR(IF(MATCH(Saisie!Q33,Paramètres!$A$11:$A$16,0)&lt;=Paramètres!$C$6,INDEX(Paramètres!$E$11:$E$16,MATCH(Saisie!Q33,Paramètres!$A$11:$A$16,0))/100,""),""),IFERROR(IF(OR(Saisie!Q33&lt;0,Saisie!Q33&gt;Paramètres!$C$7),"",Saisie!Q33/Paramètres!$C$7),"")))</f>
        <v/>
      </c>
      <c r="P33" s="96" t="str">
        <f aca="false">IF(Saisie!R33="","",IF(Paramètres!$C$5="Lettres",IFERROR(IF(MATCH(Saisie!R33,Paramètres!$A$11:$A$16,0)&lt;=Paramètres!$C$6,INDEX(Paramètres!$E$11:$E$16,MATCH(Saisie!R33,Paramètres!$A$11:$A$16,0))/100,""),""),IFERROR(IF(OR(Saisie!R33&lt;0,Saisie!R33&gt;Paramètres!$C$7),"",Saisie!R33/Paramètres!$C$7),"")))</f>
        <v/>
      </c>
      <c r="Q33" s="96" t="str">
        <f aca="false">IF(Saisie!S33="","",IF(Paramètres!$C$5="Lettres",IFERROR(IF(MATCH(Saisie!S33,Paramètres!$A$11:$A$16,0)&lt;=Paramètres!$C$6,INDEX(Paramètres!$E$11:$E$16,MATCH(Saisie!S33,Paramètres!$A$11:$A$16,0))/100,""),""),IFERROR(IF(OR(Saisie!S33&lt;0,Saisie!S33&gt;Paramètres!$C$7),"",Saisie!S33/Paramètres!$C$7),"")))</f>
        <v/>
      </c>
      <c r="R33" s="96" t="str">
        <f aca="false">IF(Saisie!T33="","",IF(Paramètres!$C$5="Lettres",IFERROR(IF(MATCH(Saisie!T33,Paramètres!$A$11:$A$16,0)&lt;=Paramètres!$C$6,INDEX(Paramètres!$E$11:$E$16,MATCH(Saisie!T33,Paramètres!$A$11:$A$16,0))/100,""),""),IFERROR(IF(OR(Saisie!T33&lt;0,Saisie!T33&gt;Paramètres!$C$7),"",Saisie!T33/Paramètres!$C$7),"")))</f>
        <v/>
      </c>
      <c r="S33" s="96" t="str">
        <f aca="false">IF(Saisie!U33="","",IF(Paramètres!$C$5="Lettres",IFERROR(IF(MATCH(Saisie!U33,Paramètres!$A$11:$A$16,0)&lt;=Paramètres!$C$6,INDEX(Paramètres!$E$11:$E$16,MATCH(Saisie!U33,Paramètres!$A$11:$A$16,0))/100,""),""),IFERROR(IF(OR(Saisie!U33&lt;0,Saisie!U33&gt;Paramètres!$C$7),"",Saisie!U33/Paramètres!$C$7),"")))</f>
        <v/>
      </c>
      <c r="T33" s="96" t="str">
        <f aca="false">IF(Saisie!V33="","",IF(Paramètres!$C$5="Lettres",IFERROR(IF(MATCH(Saisie!V33,Paramètres!$A$11:$A$16,0)&lt;=Paramètres!$C$6,INDEX(Paramètres!$E$11:$E$16,MATCH(Saisie!V33,Paramètres!$A$11:$A$16,0))/100,""),""),IFERROR(IF(OR(Saisie!V33&lt;0,Saisie!V33&gt;Paramètres!$C$7),"",Saisie!V33/Paramètres!$C$7),"")))</f>
        <v/>
      </c>
      <c r="U33" s="96" t="str">
        <f aca="false">IF(Saisie!W33="","",IF(Paramètres!$C$5="Lettres",IFERROR(IF(MATCH(Saisie!W33,Paramètres!$A$11:$A$16,0)&lt;=Paramètres!$C$6,INDEX(Paramètres!$E$11:$E$16,MATCH(Saisie!W33,Paramètres!$A$11:$A$16,0))/100,""),""),IFERROR(IF(OR(Saisie!W33&lt;0,Saisie!W33&gt;Paramètres!$C$7),"",Saisie!W33/Paramètres!$C$7),"")))</f>
        <v/>
      </c>
      <c r="V33" s="96" t="str">
        <f aca="false">IF(Saisie!X33="","",IF(Paramètres!$C$5="Lettres",IFERROR(IF(MATCH(Saisie!X33,Paramètres!$A$11:$A$16,0)&lt;=Paramètres!$C$6,INDEX(Paramètres!$E$11:$E$16,MATCH(Saisie!X33,Paramètres!$A$11:$A$16,0))/100,""),""),IFERROR(IF(OR(Saisie!X33&lt;0,Saisie!X33&gt;Paramètres!$C$7),"",Saisie!X33/Paramètres!$C$7),"")))</f>
        <v/>
      </c>
      <c r="W33" s="96" t="str">
        <f aca="false">IF(Saisie!Y33="","",IF(Paramètres!$C$5="Lettres",IFERROR(IF(MATCH(Saisie!Y33,Paramètres!$A$11:$A$16,0)&lt;=Paramètres!$C$6,INDEX(Paramètres!$E$11:$E$16,MATCH(Saisie!Y33,Paramètres!$A$11:$A$16,0))/100,""),""),IFERROR(IF(OR(Saisie!Y33&lt;0,Saisie!Y33&gt;Paramètres!$C$7),"",Saisie!Y33/Paramètres!$C$7),"")))</f>
        <v/>
      </c>
      <c r="X33" s="96" t="str">
        <f aca="false">IF(Saisie!Z33="","",IF(Paramètres!$C$5="Lettres",IFERROR(IF(MATCH(Saisie!Z33,Paramètres!$A$11:$A$16,0)&lt;=Paramètres!$C$6,INDEX(Paramètres!$E$11:$E$16,MATCH(Saisie!Z33,Paramètres!$A$11:$A$16,0))/100,""),""),IFERROR(IF(OR(Saisie!Z33&lt;0,Saisie!Z33&gt;Paramètres!$C$7),"",Saisie!Z33/Paramètres!$C$7),"")))</f>
        <v/>
      </c>
      <c r="Y33" s="96" t="str">
        <f aca="false">IF(Saisie!AA33="","",IF(Paramètres!$C$5="Lettres",IFERROR(IF(MATCH(Saisie!AA33,Paramètres!$A$11:$A$16,0)&lt;=Paramètres!$C$6,INDEX(Paramètres!$E$11:$E$16,MATCH(Saisie!AA33,Paramètres!$A$11:$A$16,0))/100,""),""),IFERROR(IF(OR(Saisie!AA33&lt;0,Saisie!AA33&gt;Paramètres!$C$7),"",Saisie!AA33/Paramètres!$C$7),"")))</f>
        <v/>
      </c>
      <c r="Z33" s="96" t="str">
        <f aca="false">IF(Saisie!AB33="","",IF(Paramètres!$C$5="Lettres",IFERROR(IF(MATCH(Saisie!AB33,Paramètres!$A$11:$A$16,0)&lt;=Paramètres!$C$6,INDEX(Paramètres!$E$11:$E$16,MATCH(Saisie!AB33,Paramètres!$A$11:$A$16,0))/100,""),""),IFERROR(IF(OR(Saisie!AB33&lt;0,Saisie!AB33&gt;Paramètres!$C$7),"",Saisie!AB33/Paramètres!$C$7),"")))</f>
        <v/>
      </c>
      <c r="AA33" s="96" t="str">
        <f aca="false">IF(Saisie!AC33="","",IF(Paramètres!$C$5="Lettres",IFERROR(IF(MATCH(Saisie!AC33,Paramètres!$A$11:$A$16,0)&lt;=Paramètres!$C$6,INDEX(Paramètres!$E$11:$E$16,MATCH(Saisie!AC33,Paramètres!$A$11:$A$16,0))/100,""),""),IFERROR(IF(OR(Saisie!AC33&lt;0,Saisie!AC33&gt;Paramètres!$C$7),"",Saisie!AC33/Paramètres!$C$7),"")))</f>
        <v/>
      </c>
      <c r="AB33" s="96" t="str">
        <f aca="false">IF(Saisie!AD33="","",IF(Paramètres!$C$5="Lettres",IFERROR(IF(MATCH(Saisie!AD33,Paramètres!$A$11:$A$16,0)&lt;=Paramètres!$C$6,INDEX(Paramètres!$E$11:$E$16,MATCH(Saisie!AD33,Paramètres!$A$11:$A$16,0))/100,""),""),IFERROR(IF(OR(Saisie!AD33&lt;0,Saisie!AD33&gt;Paramètres!$C$7),"",Saisie!AD33/Paramètres!$C$7),"")))</f>
        <v/>
      </c>
      <c r="AC33" s="96" t="str">
        <f aca="false">IF(Saisie!AE33="","",IF(Paramètres!$C$5="Lettres",IFERROR(IF(MATCH(Saisie!AE33,Paramètres!$A$11:$A$16,0)&lt;=Paramètres!$C$6,INDEX(Paramètres!$E$11:$E$16,MATCH(Saisie!AE33,Paramètres!$A$11:$A$16,0))/100,""),""),IFERROR(IF(OR(Saisie!AE33&lt;0,Saisie!AE33&gt;Paramètres!$C$7),"",Saisie!AE33/Paramètres!$C$7),"")))</f>
        <v/>
      </c>
      <c r="AD33" s="96" t="str">
        <f aca="false">IF(Saisie!AF33="","",IF(Paramètres!$C$5="Lettres",IFERROR(IF(MATCH(Saisie!AF33,Paramètres!$A$11:$A$16,0)&lt;=Paramètres!$C$6,INDEX(Paramètres!$E$11:$E$16,MATCH(Saisie!AF33,Paramètres!$A$11:$A$16,0))/100,""),""),IFERROR(IF(OR(Saisie!AF33&lt;0,Saisie!AF33&gt;Paramètres!$C$7),"",Saisie!AF33/Paramètres!$C$7),"")))</f>
        <v/>
      </c>
      <c r="AE33" s="96" t="str">
        <f aca="false">IF(Saisie!AG33="","",IF(Paramètres!$C$5="Lettres",IFERROR(IF(MATCH(Saisie!AG33,Paramètres!$A$11:$A$16,0)&lt;=Paramètres!$C$6,INDEX(Paramètres!$E$11:$E$16,MATCH(Saisie!AG33,Paramètres!$A$11:$A$16,0))/100,""),""),IFERROR(IF(OR(Saisie!AG33&lt;0,Saisie!AG33&gt;Paramètres!$C$7),"",Saisie!AG33/Paramètres!$C$7),"")))</f>
        <v/>
      </c>
      <c r="AF33" s="96" t="str">
        <f aca="false">IF(Saisie!AH33="","",IF(Paramètres!$C$5="Lettres",IFERROR(IF(MATCH(Saisie!AH33,Paramètres!$A$11:$A$16,0)&lt;=Paramètres!$C$6,INDEX(Paramètres!$E$11:$E$16,MATCH(Saisie!AH33,Paramètres!$A$11:$A$16,0))/100,""),""),IFERROR(IF(OR(Saisie!AH33&lt;0,Saisie!AH33&gt;Paramètres!$C$7),"",Saisie!AH33/Paramètres!$C$7),"")))</f>
        <v/>
      </c>
      <c r="AG33" s="96" t="str">
        <f aca="false">IF(Saisie!AI33="","",IF(Paramètres!$C$5="Lettres",IFERROR(IF(MATCH(Saisie!AI33,Paramètres!$A$11:$A$16,0)&lt;=Paramètres!$C$6,INDEX(Paramètres!$E$11:$E$16,MATCH(Saisie!AI33,Paramètres!$A$11:$A$16,0))/100,""),""),IFERROR(IF(OR(Saisie!AI33&lt;0,Saisie!AI33&gt;Paramètres!$C$7),"",Saisie!AI33/Paramètres!$C$7),"")))</f>
        <v/>
      </c>
      <c r="AH33" s="96" t="str">
        <f aca="false">IF(Saisie!AJ33="","",IF(Paramètres!$C$5="Lettres",IFERROR(IF(MATCH(Saisie!AJ33,Paramètres!$A$11:$A$16,0)&lt;=Paramètres!$C$6,INDEX(Paramètres!$E$11:$E$16,MATCH(Saisie!AJ33,Paramètres!$A$11:$A$16,0))/100,""),""),IFERROR(IF(OR(Saisie!AJ33&lt;0,Saisie!AJ33&gt;Paramètres!$C$7),"",Saisie!AJ33/Paramètres!$C$7),"")))</f>
        <v/>
      </c>
      <c r="AI33" s="96" t="str">
        <f aca="false">IF(Saisie!AK33="","",IF(Paramètres!$C$5="Lettres",IFERROR(IF(MATCH(Saisie!AK33,Paramètres!$A$11:$A$16,0)&lt;=Paramètres!$C$6,INDEX(Paramètres!$E$11:$E$16,MATCH(Saisie!AK33,Paramètres!$A$11:$A$16,0))/100,""),""),IFERROR(IF(OR(Saisie!AK33&lt;0,Saisie!AK33&gt;Paramètres!$C$7),"",Saisie!AK33/Paramètres!$C$7),"")))</f>
        <v/>
      </c>
      <c r="AJ33" s="96" t="str">
        <f aca="false">IF(Saisie!AL33="","",IF(Paramètres!$C$5="Lettres",IFERROR(IF(MATCH(Saisie!AL33,Paramètres!$A$11:$A$16,0)&lt;=Paramètres!$C$6,INDEX(Paramètres!$E$11:$E$16,MATCH(Saisie!AL33,Paramètres!$A$11:$A$16,0))/100,""),""),IFERROR(IF(OR(Saisie!AL33&lt;0,Saisie!AL33&gt;Paramètres!$C$7),"",Saisie!AL33/Paramètres!$C$7),"")))</f>
        <v/>
      </c>
      <c r="AK33" s="96" t="str">
        <f aca="false">IF(Saisie!AM33="","",IF(Paramètres!$C$5="Lettres",IFERROR(IF(MATCH(Saisie!AM33,Paramètres!$A$11:$A$16,0)&lt;=Paramètres!$C$6,INDEX(Paramètres!$E$11:$E$16,MATCH(Saisie!AM33,Paramètres!$A$11:$A$16,0))/100,""),""),IFERROR(IF(OR(Saisie!AM33&lt;0,Saisie!AM33&gt;Paramètres!$C$7),"",Saisie!AM33/Paramètres!$C$7),"")))</f>
        <v/>
      </c>
      <c r="AL33" s="96" t="str">
        <f aca="false">IF(Saisie!AN33="","",IF(Paramètres!$C$5="Lettres",IFERROR(IF(MATCH(Saisie!AN33,Paramètres!$A$11:$A$16,0)&lt;=Paramètres!$C$6,INDEX(Paramètres!$E$11:$E$16,MATCH(Saisie!AN33,Paramètres!$A$11:$A$16,0))/100,""),""),IFERROR(IF(OR(Saisie!AN33&lt;0,Saisie!AN33&gt;Paramètres!$C$7),"",Saisie!AN33/Paramètres!$C$7),"")))</f>
        <v/>
      </c>
      <c r="AM33" s="96" t="str">
        <f aca="false">IF(Saisie!AO33="","",IF(Paramètres!$C$5="Lettres",IFERROR(IF(MATCH(Saisie!AO33,Paramètres!$A$11:$A$16,0)&lt;=Paramètres!$C$6,INDEX(Paramètres!$E$11:$E$16,MATCH(Saisie!AO33,Paramètres!$A$11:$A$16,0))/100,""),""),IFERROR(IF(OR(Saisie!AO33&lt;0,Saisie!AO33&gt;Paramètres!$C$7),"",Saisie!AO33/Paramètres!$C$7),"")))</f>
        <v/>
      </c>
      <c r="AN33" s="96" t="str">
        <f aca="false">IF(Saisie!AP33="","",IF(Paramètres!$C$5="Lettres",IFERROR(IF(MATCH(Saisie!AP33,Paramètres!$A$11:$A$16,0)&lt;=Paramètres!$C$6,INDEX(Paramètres!$E$11:$E$16,MATCH(Saisie!AP33,Paramètres!$A$11:$A$16,0))/100,""),""),IFERROR(IF(OR(Saisie!AP33&lt;0,Saisie!AP33&gt;Paramètres!$C$7),"",Saisie!AP33/Paramètres!$C$7),"")))</f>
        <v/>
      </c>
      <c r="AO33" s="96" t="str">
        <f aca="false">IF(Saisie!AQ33="","",IF(Paramètres!$C$5="Lettres",IFERROR(IF(MATCH(Saisie!AQ33,Paramètres!$A$11:$A$16,0)&lt;=Paramètres!$C$6,INDEX(Paramètres!$E$11:$E$16,MATCH(Saisie!AQ33,Paramètres!$A$11:$A$16,0))/100,""),""),IFERROR(IF(OR(Saisie!AQ33&lt;0,Saisie!AQ33&gt;Paramètres!$C$7),"",Saisie!AQ33/Paramètres!$C$7),"")))</f>
        <v/>
      </c>
      <c r="AP33" s="96" t="str">
        <f aca="false">IF(Saisie!AR33="","",IF(Paramètres!$C$5="Lettres",IFERROR(IF(MATCH(Saisie!AR33,Paramètres!$A$11:$A$16,0)&lt;=Paramètres!$C$6,INDEX(Paramètres!$E$11:$E$16,MATCH(Saisie!AR33,Paramètres!$A$11:$A$16,0))/100,""),""),IFERROR(IF(OR(Saisie!AR33&lt;0,Saisie!AR33&gt;Paramètres!$C$7),"",Saisie!AR33/Paramètres!$C$7),"")))</f>
        <v/>
      </c>
      <c r="AQ33" s="96" t="str">
        <f aca="false">IF(Saisie!AS33="","",IF(Paramètres!$C$5="Lettres",IFERROR(IF(MATCH(Saisie!AS33,Paramètres!$A$11:$A$16,0)&lt;=Paramètres!$C$6,INDEX(Paramètres!$E$11:$E$16,MATCH(Saisie!AS33,Paramètres!$A$11:$A$16,0))/100,""),""),IFERROR(IF(OR(Saisie!AS33&lt;0,Saisie!AS33&gt;Paramètres!$C$7),"",Saisie!AS33/Paramètres!$C$7),"")))</f>
        <v/>
      </c>
      <c r="AR33" s="96" t="str">
        <f aca="false">IF(Saisie!AT33="","",IF(Paramètres!$C$5="Lettres",IFERROR(IF(MATCH(Saisie!AT33,Paramètres!$A$11:$A$16,0)&lt;=Paramètres!$C$6,INDEX(Paramètres!$E$11:$E$16,MATCH(Saisie!AT33,Paramètres!$A$11:$A$16,0))/100,""),""),IFERROR(IF(OR(Saisie!AT33&lt;0,Saisie!AT33&gt;Paramètres!$C$7),"",Saisie!AT33/Paramètres!$C$7),"")))</f>
        <v/>
      </c>
      <c r="AS33" s="96" t="str">
        <f aca="false">IF(Saisie!AU33="","",IF(Paramètres!$C$5="Lettres",IFERROR(IF(MATCH(Saisie!AU33,Paramètres!$A$11:$A$16,0)&lt;=Paramètres!$C$6,INDEX(Paramètres!$E$11:$E$16,MATCH(Saisie!AU33,Paramètres!$A$11:$A$16,0))/100,""),""),IFERROR(IF(OR(Saisie!AU33&lt;0,Saisie!AU33&gt;Paramètres!$C$7),"",Saisie!AU33/Paramètres!$C$7),"")))</f>
        <v/>
      </c>
      <c r="AT33" s="96" t="str">
        <f aca="false">IF(Saisie!AV33="","",IF(Paramètres!$C$5="Lettres",IFERROR(IF(MATCH(Saisie!AV33,Paramètres!$A$11:$A$16,0)&lt;=Paramètres!$C$6,INDEX(Paramètres!$E$11:$E$16,MATCH(Saisie!AV33,Paramètres!$A$11:$A$16,0))/100,""),""),IFERROR(IF(OR(Saisie!AV33&lt;0,Saisie!AV33&gt;Paramètres!$C$7),"",Saisie!AV33/Paramètres!$C$7),"")))</f>
        <v/>
      </c>
      <c r="AU33" s="96" t="str">
        <f aca="false">IF(Saisie!AW33="","",IF(Paramètres!$C$5="Lettres",IFERROR(IF(MATCH(Saisie!AW33,Paramètres!$A$11:$A$16,0)&lt;=Paramètres!$C$6,INDEX(Paramètres!$E$11:$E$16,MATCH(Saisie!AW33,Paramètres!$A$11:$A$16,0))/100,""),""),IFERROR(IF(OR(Saisie!AW33&lt;0,Saisie!AW33&gt;Paramètres!$C$7),"",Saisie!AW33/Paramètres!$C$7),"")))</f>
        <v/>
      </c>
      <c r="AV33" s="96" t="str">
        <f aca="false">IF(Saisie!AX33="","",IF(Paramètres!$C$5="Lettres",IFERROR(IF(MATCH(Saisie!AX33,Paramètres!$A$11:$A$16,0)&lt;=Paramètres!$C$6,INDEX(Paramètres!$E$11:$E$16,MATCH(Saisie!AX33,Paramètres!$A$11:$A$16,0))/100,""),""),IFERROR(IF(OR(Saisie!AX33&lt;0,Saisie!AX33&gt;Paramètres!$C$7),"",Saisie!AX33/Paramètres!$C$7),"")))</f>
        <v/>
      </c>
      <c r="AW33" s="96" t="str">
        <f aca="false">IF(Saisie!AY33="","",IF(Paramètres!$C$5="Lettres",IFERROR(IF(MATCH(Saisie!AY33,Paramètres!$A$11:$A$16,0)&lt;=Paramètres!$C$6,INDEX(Paramètres!$E$11:$E$16,MATCH(Saisie!AY33,Paramètres!$A$11:$A$16,0))/100,""),""),IFERROR(IF(OR(Saisie!AY33&lt;0,Saisie!AY33&gt;Paramètres!$C$7),"",Saisie!AY33/Paramètres!$C$7),"")))</f>
        <v/>
      </c>
      <c r="AX33" s="96" t="str">
        <f aca="false">IF(Saisie!AZ33="","",IF(Paramètres!$C$5="Lettres",IFERROR(IF(MATCH(Saisie!AZ33,Paramètres!$A$11:$A$16,0)&lt;=Paramètres!$C$6,INDEX(Paramètres!$E$11:$E$16,MATCH(Saisie!AZ33,Paramètres!$A$11:$A$16,0))/100,""),""),IFERROR(IF(OR(Saisie!AZ33&lt;0,Saisie!AZ33&gt;Paramètres!$C$7),"",Saisie!AZ33/Paramètres!$C$7),"")))</f>
        <v/>
      </c>
      <c r="AY33" s="96" t="str">
        <f aca="false">IF(Saisie!BA33="","",IF(Paramètres!$C$5="Lettres",IFERROR(IF(MATCH(Saisie!BA33,Paramètres!$A$11:$A$16,0)&lt;=Paramètres!$C$6,INDEX(Paramètres!$E$11:$E$16,MATCH(Saisie!BA33,Paramètres!$A$11:$A$16,0))/100,""),""),IFERROR(IF(OR(Saisie!BA33&lt;0,Saisie!BA33&gt;Paramètres!$C$7),"",Saisie!BA33/Paramètres!$C$7),"")))</f>
        <v/>
      </c>
      <c r="AZ33" s="4"/>
      <c r="BA33" s="96" t="str">
        <f aca="false">IF($A33="","",IFERROR(SUMPRODUCT(($B$4:$AY$4=BA$4)*N($B33:$AY33))/SUMPRODUCT(($B$4:$AY$4=BA$4)*($B33:$AY33&lt;&gt;"")),""))</f>
        <v/>
      </c>
      <c r="BB33" s="96" t="str">
        <f aca="false">IF($A33="","",IFERROR(SUMPRODUCT(($B$4:$AY$4=BB$4)*N($B33:$AY33))/SUMPRODUCT(($B$4:$AY$4=BB$4)*($B33:$AY33&lt;&gt;"")),""))</f>
        <v/>
      </c>
      <c r="BC33" s="96" t="str">
        <f aca="false">IF($A33="","",IFERROR(SUMPRODUCT(($B$4:$AY$4=BC$4)*N($B33:$AY33))/SUMPRODUCT(($B$4:$AY$4=BC$4)*($B33:$AY33&lt;&gt;"")),""))</f>
        <v/>
      </c>
      <c r="BD33" s="96" t="str">
        <f aca="false">IF($A33="","",IFERROR(SUMPRODUCT(($B$4:$AY$4=BD$4)*N($B33:$AY33))/SUMPRODUCT(($B$4:$AY$4=BD$4)*($B33:$AY33&lt;&gt;"")),""))</f>
        <v/>
      </c>
      <c r="BE33" s="96" t="str">
        <f aca="false">IF($A33="","",IFERROR(SUMPRODUCT(($B$4:$AY$4=BE$4)*N($B33:$AY33))/SUMPRODUCT(($B$4:$AY$4=BE$4)*($B33:$AY33&lt;&gt;"")),""))</f>
        <v/>
      </c>
      <c r="BF33" s="96" t="str">
        <f aca="false">IF($A33="","",IFERROR(SUMPRODUCT(($B$4:$AY$4=BF$4)*N($B33:$AY33))/SUMPRODUCT(($B$4:$AY$4=BF$4)*($B33:$AY33&lt;&gt;"")),""))</f>
        <v/>
      </c>
      <c r="BG33" s="96" t="str">
        <f aca="false">IF($A33="","",IFERROR(SUMPRODUCT(($B$4:$AY$4=BG$4)*N($B33:$AY33))/SUMPRODUCT(($B$4:$AY$4=BG$4)*($B33:$AY33&lt;&gt;"")),""))</f>
        <v/>
      </c>
      <c r="BH33" s="96" t="str">
        <f aca="false">IF($A33="","",IFERROR(SUMPRODUCT(($B$4:$AY$4=BH$4)*N($B33:$AY33))/SUMPRODUCT(($B$4:$AY$4=BH$4)*($B33:$AY33&lt;&gt;"")),""))</f>
        <v/>
      </c>
      <c r="BI33" s="96" t="str">
        <f aca="false">IF($A33="","",IFERROR(SUMPRODUCT(($B$4:$AY$4=BI$4)*N($B33:$AY33))/SUMPRODUCT(($B$4:$AY$4=BI$4)*($B33:$AY33&lt;&gt;"")),""))</f>
        <v/>
      </c>
      <c r="BJ33" s="96" t="str">
        <f aca="false">IF($A33="","",IFERROR(SUMPRODUCT(($B$4:$AY$4=BJ$4)*N($B33:$AY33))/SUMPRODUCT(($B$4:$AY$4=BJ$4)*($B33:$AY33&lt;&gt;"")),""))</f>
        <v/>
      </c>
    </row>
    <row r="34" customFormat="false" ht="15" hidden="false" customHeight="true" outlineLevel="0" collapsed="false">
      <c r="A34" s="4" t="str">
        <f aca="false">IF(Saisie!B34="","",Saisie!B34)</f>
        <v/>
      </c>
      <c r="B34" s="96" t="str">
        <f aca="false">IF(Saisie!D34="","",IF(Paramètres!$C$5="Lettres",IFERROR(IF(MATCH(Saisie!D34,Paramètres!$A$11:$A$16,0)&lt;=Paramètres!$C$6,INDEX(Paramètres!$E$11:$E$16,MATCH(Saisie!D34,Paramètres!$A$11:$A$16,0))/100,""),""),IFERROR(IF(OR(Saisie!D34&lt;0,Saisie!D34&gt;Paramètres!$C$7),"",Saisie!D34/Paramètres!$C$7),"")))</f>
        <v/>
      </c>
      <c r="C34" s="96" t="str">
        <f aca="false">IF(Saisie!E34="","",IF(Paramètres!$C$5="Lettres",IFERROR(IF(MATCH(Saisie!E34,Paramètres!$A$11:$A$16,0)&lt;=Paramètres!$C$6,INDEX(Paramètres!$E$11:$E$16,MATCH(Saisie!E34,Paramètres!$A$11:$A$16,0))/100,""),""),IFERROR(IF(OR(Saisie!E34&lt;0,Saisie!E34&gt;Paramètres!$C$7),"",Saisie!E34/Paramètres!$C$7),"")))</f>
        <v/>
      </c>
      <c r="D34" s="96" t="str">
        <f aca="false">IF(Saisie!F34="","",IF(Paramètres!$C$5="Lettres",IFERROR(IF(MATCH(Saisie!F34,Paramètres!$A$11:$A$16,0)&lt;=Paramètres!$C$6,INDEX(Paramètres!$E$11:$E$16,MATCH(Saisie!F34,Paramètres!$A$11:$A$16,0))/100,""),""),IFERROR(IF(OR(Saisie!F34&lt;0,Saisie!F34&gt;Paramètres!$C$7),"",Saisie!F34/Paramètres!$C$7),"")))</f>
        <v/>
      </c>
      <c r="E34" s="96" t="str">
        <f aca="false">IF(Saisie!G34="","",IF(Paramètres!$C$5="Lettres",IFERROR(IF(MATCH(Saisie!G34,Paramètres!$A$11:$A$16,0)&lt;=Paramètres!$C$6,INDEX(Paramètres!$E$11:$E$16,MATCH(Saisie!G34,Paramètres!$A$11:$A$16,0))/100,""),""),IFERROR(IF(OR(Saisie!G34&lt;0,Saisie!G34&gt;Paramètres!$C$7),"",Saisie!G34/Paramètres!$C$7),"")))</f>
        <v/>
      </c>
      <c r="F34" s="96" t="str">
        <f aca="false">IF(Saisie!H34="","",IF(Paramètres!$C$5="Lettres",IFERROR(IF(MATCH(Saisie!H34,Paramètres!$A$11:$A$16,0)&lt;=Paramètres!$C$6,INDEX(Paramètres!$E$11:$E$16,MATCH(Saisie!H34,Paramètres!$A$11:$A$16,0))/100,""),""),IFERROR(IF(OR(Saisie!H34&lt;0,Saisie!H34&gt;Paramètres!$C$7),"",Saisie!H34/Paramètres!$C$7),"")))</f>
        <v/>
      </c>
      <c r="G34" s="96" t="str">
        <f aca="false">IF(Saisie!I34="","",IF(Paramètres!$C$5="Lettres",IFERROR(IF(MATCH(Saisie!I34,Paramètres!$A$11:$A$16,0)&lt;=Paramètres!$C$6,INDEX(Paramètres!$E$11:$E$16,MATCH(Saisie!I34,Paramètres!$A$11:$A$16,0))/100,""),""),IFERROR(IF(OR(Saisie!I34&lt;0,Saisie!I34&gt;Paramètres!$C$7),"",Saisie!I34/Paramètres!$C$7),"")))</f>
        <v/>
      </c>
      <c r="H34" s="96" t="str">
        <f aca="false">IF(Saisie!J34="","",IF(Paramètres!$C$5="Lettres",IFERROR(IF(MATCH(Saisie!J34,Paramètres!$A$11:$A$16,0)&lt;=Paramètres!$C$6,INDEX(Paramètres!$E$11:$E$16,MATCH(Saisie!J34,Paramètres!$A$11:$A$16,0))/100,""),""),IFERROR(IF(OR(Saisie!J34&lt;0,Saisie!J34&gt;Paramètres!$C$7),"",Saisie!J34/Paramètres!$C$7),"")))</f>
        <v/>
      </c>
      <c r="I34" s="96" t="str">
        <f aca="false">IF(Saisie!K34="","",IF(Paramètres!$C$5="Lettres",IFERROR(IF(MATCH(Saisie!K34,Paramètres!$A$11:$A$16,0)&lt;=Paramètres!$C$6,INDEX(Paramètres!$E$11:$E$16,MATCH(Saisie!K34,Paramètres!$A$11:$A$16,0))/100,""),""),IFERROR(IF(OR(Saisie!K34&lt;0,Saisie!K34&gt;Paramètres!$C$7),"",Saisie!K34/Paramètres!$C$7),"")))</f>
        <v/>
      </c>
      <c r="J34" s="96" t="str">
        <f aca="false">IF(Saisie!L34="","",IF(Paramètres!$C$5="Lettres",IFERROR(IF(MATCH(Saisie!L34,Paramètres!$A$11:$A$16,0)&lt;=Paramètres!$C$6,INDEX(Paramètres!$E$11:$E$16,MATCH(Saisie!L34,Paramètres!$A$11:$A$16,0))/100,""),""),IFERROR(IF(OR(Saisie!L34&lt;0,Saisie!L34&gt;Paramètres!$C$7),"",Saisie!L34/Paramètres!$C$7),"")))</f>
        <v/>
      </c>
      <c r="K34" s="96" t="str">
        <f aca="false">IF(Saisie!M34="","",IF(Paramètres!$C$5="Lettres",IFERROR(IF(MATCH(Saisie!M34,Paramètres!$A$11:$A$16,0)&lt;=Paramètres!$C$6,INDEX(Paramètres!$E$11:$E$16,MATCH(Saisie!M34,Paramètres!$A$11:$A$16,0))/100,""),""),IFERROR(IF(OR(Saisie!M34&lt;0,Saisie!M34&gt;Paramètres!$C$7),"",Saisie!M34/Paramètres!$C$7),"")))</f>
        <v/>
      </c>
      <c r="L34" s="96" t="str">
        <f aca="false">IF(Saisie!N34="","",IF(Paramètres!$C$5="Lettres",IFERROR(IF(MATCH(Saisie!N34,Paramètres!$A$11:$A$16,0)&lt;=Paramètres!$C$6,INDEX(Paramètres!$E$11:$E$16,MATCH(Saisie!N34,Paramètres!$A$11:$A$16,0))/100,""),""),IFERROR(IF(OR(Saisie!N34&lt;0,Saisie!N34&gt;Paramètres!$C$7),"",Saisie!N34/Paramètres!$C$7),"")))</f>
        <v/>
      </c>
      <c r="M34" s="96" t="str">
        <f aca="false">IF(Saisie!O34="","",IF(Paramètres!$C$5="Lettres",IFERROR(IF(MATCH(Saisie!O34,Paramètres!$A$11:$A$16,0)&lt;=Paramètres!$C$6,INDEX(Paramètres!$E$11:$E$16,MATCH(Saisie!O34,Paramètres!$A$11:$A$16,0))/100,""),""),IFERROR(IF(OR(Saisie!O34&lt;0,Saisie!O34&gt;Paramètres!$C$7),"",Saisie!O34/Paramètres!$C$7),"")))</f>
        <v/>
      </c>
      <c r="N34" s="96" t="str">
        <f aca="false">IF(Saisie!P34="","",IF(Paramètres!$C$5="Lettres",IFERROR(IF(MATCH(Saisie!P34,Paramètres!$A$11:$A$16,0)&lt;=Paramètres!$C$6,INDEX(Paramètres!$E$11:$E$16,MATCH(Saisie!P34,Paramètres!$A$11:$A$16,0))/100,""),""),IFERROR(IF(OR(Saisie!P34&lt;0,Saisie!P34&gt;Paramètres!$C$7),"",Saisie!P34/Paramètres!$C$7),"")))</f>
        <v/>
      </c>
      <c r="O34" s="96" t="str">
        <f aca="false">IF(Saisie!Q34="","",IF(Paramètres!$C$5="Lettres",IFERROR(IF(MATCH(Saisie!Q34,Paramètres!$A$11:$A$16,0)&lt;=Paramètres!$C$6,INDEX(Paramètres!$E$11:$E$16,MATCH(Saisie!Q34,Paramètres!$A$11:$A$16,0))/100,""),""),IFERROR(IF(OR(Saisie!Q34&lt;0,Saisie!Q34&gt;Paramètres!$C$7),"",Saisie!Q34/Paramètres!$C$7),"")))</f>
        <v/>
      </c>
      <c r="P34" s="96" t="str">
        <f aca="false">IF(Saisie!R34="","",IF(Paramètres!$C$5="Lettres",IFERROR(IF(MATCH(Saisie!R34,Paramètres!$A$11:$A$16,0)&lt;=Paramètres!$C$6,INDEX(Paramètres!$E$11:$E$16,MATCH(Saisie!R34,Paramètres!$A$11:$A$16,0))/100,""),""),IFERROR(IF(OR(Saisie!R34&lt;0,Saisie!R34&gt;Paramètres!$C$7),"",Saisie!R34/Paramètres!$C$7),"")))</f>
        <v/>
      </c>
      <c r="Q34" s="96" t="str">
        <f aca="false">IF(Saisie!S34="","",IF(Paramètres!$C$5="Lettres",IFERROR(IF(MATCH(Saisie!S34,Paramètres!$A$11:$A$16,0)&lt;=Paramètres!$C$6,INDEX(Paramètres!$E$11:$E$16,MATCH(Saisie!S34,Paramètres!$A$11:$A$16,0))/100,""),""),IFERROR(IF(OR(Saisie!S34&lt;0,Saisie!S34&gt;Paramètres!$C$7),"",Saisie!S34/Paramètres!$C$7),"")))</f>
        <v/>
      </c>
      <c r="R34" s="96" t="str">
        <f aca="false">IF(Saisie!T34="","",IF(Paramètres!$C$5="Lettres",IFERROR(IF(MATCH(Saisie!T34,Paramètres!$A$11:$A$16,0)&lt;=Paramètres!$C$6,INDEX(Paramètres!$E$11:$E$16,MATCH(Saisie!T34,Paramètres!$A$11:$A$16,0))/100,""),""),IFERROR(IF(OR(Saisie!T34&lt;0,Saisie!T34&gt;Paramètres!$C$7),"",Saisie!T34/Paramètres!$C$7),"")))</f>
        <v/>
      </c>
      <c r="S34" s="96" t="str">
        <f aca="false">IF(Saisie!U34="","",IF(Paramètres!$C$5="Lettres",IFERROR(IF(MATCH(Saisie!U34,Paramètres!$A$11:$A$16,0)&lt;=Paramètres!$C$6,INDEX(Paramètres!$E$11:$E$16,MATCH(Saisie!U34,Paramètres!$A$11:$A$16,0))/100,""),""),IFERROR(IF(OR(Saisie!U34&lt;0,Saisie!U34&gt;Paramètres!$C$7),"",Saisie!U34/Paramètres!$C$7),"")))</f>
        <v/>
      </c>
      <c r="T34" s="96" t="str">
        <f aca="false">IF(Saisie!V34="","",IF(Paramètres!$C$5="Lettres",IFERROR(IF(MATCH(Saisie!V34,Paramètres!$A$11:$A$16,0)&lt;=Paramètres!$C$6,INDEX(Paramètres!$E$11:$E$16,MATCH(Saisie!V34,Paramètres!$A$11:$A$16,0))/100,""),""),IFERROR(IF(OR(Saisie!V34&lt;0,Saisie!V34&gt;Paramètres!$C$7),"",Saisie!V34/Paramètres!$C$7),"")))</f>
        <v/>
      </c>
      <c r="U34" s="96" t="str">
        <f aca="false">IF(Saisie!W34="","",IF(Paramètres!$C$5="Lettres",IFERROR(IF(MATCH(Saisie!W34,Paramètres!$A$11:$A$16,0)&lt;=Paramètres!$C$6,INDEX(Paramètres!$E$11:$E$16,MATCH(Saisie!W34,Paramètres!$A$11:$A$16,0))/100,""),""),IFERROR(IF(OR(Saisie!W34&lt;0,Saisie!W34&gt;Paramètres!$C$7),"",Saisie!W34/Paramètres!$C$7),"")))</f>
        <v/>
      </c>
      <c r="V34" s="96" t="str">
        <f aca="false">IF(Saisie!X34="","",IF(Paramètres!$C$5="Lettres",IFERROR(IF(MATCH(Saisie!X34,Paramètres!$A$11:$A$16,0)&lt;=Paramètres!$C$6,INDEX(Paramètres!$E$11:$E$16,MATCH(Saisie!X34,Paramètres!$A$11:$A$16,0))/100,""),""),IFERROR(IF(OR(Saisie!X34&lt;0,Saisie!X34&gt;Paramètres!$C$7),"",Saisie!X34/Paramètres!$C$7),"")))</f>
        <v/>
      </c>
      <c r="W34" s="96" t="str">
        <f aca="false">IF(Saisie!Y34="","",IF(Paramètres!$C$5="Lettres",IFERROR(IF(MATCH(Saisie!Y34,Paramètres!$A$11:$A$16,0)&lt;=Paramètres!$C$6,INDEX(Paramètres!$E$11:$E$16,MATCH(Saisie!Y34,Paramètres!$A$11:$A$16,0))/100,""),""),IFERROR(IF(OR(Saisie!Y34&lt;0,Saisie!Y34&gt;Paramètres!$C$7),"",Saisie!Y34/Paramètres!$C$7),"")))</f>
        <v/>
      </c>
      <c r="X34" s="96" t="str">
        <f aca="false">IF(Saisie!Z34="","",IF(Paramètres!$C$5="Lettres",IFERROR(IF(MATCH(Saisie!Z34,Paramètres!$A$11:$A$16,0)&lt;=Paramètres!$C$6,INDEX(Paramètres!$E$11:$E$16,MATCH(Saisie!Z34,Paramètres!$A$11:$A$16,0))/100,""),""),IFERROR(IF(OR(Saisie!Z34&lt;0,Saisie!Z34&gt;Paramètres!$C$7),"",Saisie!Z34/Paramètres!$C$7),"")))</f>
        <v/>
      </c>
      <c r="Y34" s="96" t="str">
        <f aca="false">IF(Saisie!AA34="","",IF(Paramètres!$C$5="Lettres",IFERROR(IF(MATCH(Saisie!AA34,Paramètres!$A$11:$A$16,0)&lt;=Paramètres!$C$6,INDEX(Paramètres!$E$11:$E$16,MATCH(Saisie!AA34,Paramètres!$A$11:$A$16,0))/100,""),""),IFERROR(IF(OR(Saisie!AA34&lt;0,Saisie!AA34&gt;Paramètres!$C$7),"",Saisie!AA34/Paramètres!$C$7),"")))</f>
        <v/>
      </c>
      <c r="Z34" s="96" t="str">
        <f aca="false">IF(Saisie!AB34="","",IF(Paramètres!$C$5="Lettres",IFERROR(IF(MATCH(Saisie!AB34,Paramètres!$A$11:$A$16,0)&lt;=Paramètres!$C$6,INDEX(Paramètres!$E$11:$E$16,MATCH(Saisie!AB34,Paramètres!$A$11:$A$16,0))/100,""),""),IFERROR(IF(OR(Saisie!AB34&lt;0,Saisie!AB34&gt;Paramètres!$C$7),"",Saisie!AB34/Paramètres!$C$7),"")))</f>
        <v/>
      </c>
      <c r="AA34" s="96" t="str">
        <f aca="false">IF(Saisie!AC34="","",IF(Paramètres!$C$5="Lettres",IFERROR(IF(MATCH(Saisie!AC34,Paramètres!$A$11:$A$16,0)&lt;=Paramètres!$C$6,INDEX(Paramètres!$E$11:$E$16,MATCH(Saisie!AC34,Paramètres!$A$11:$A$16,0))/100,""),""),IFERROR(IF(OR(Saisie!AC34&lt;0,Saisie!AC34&gt;Paramètres!$C$7),"",Saisie!AC34/Paramètres!$C$7),"")))</f>
        <v/>
      </c>
      <c r="AB34" s="96" t="str">
        <f aca="false">IF(Saisie!AD34="","",IF(Paramètres!$C$5="Lettres",IFERROR(IF(MATCH(Saisie!AD34,Paramètres!$A$11:$A$16,0)&lt;=Paramètres!$C$6,INDEX(Paramètres!$E$11:$E$16,MATCH(Saisie!AD34,Paramètres!$A$11:$A$16,0))/100,""),""),IFERROR(IF(OR(Saisie!AD34&lt;0,Saisie!AD34&gt;Paramètres!$C$7),"",Saisie!AD34/Paramètres!$C$7),"")))</f>
        <v/>
      </c>
      <c r="AC34" s="96" t="str">
        <f aca="false">IF(Saisie!AE34="","",IF(Paramètres!$C$5="Lettres",IFERROR(IF(MATCH(Saisie!AE34,Paramètres!$A$11:$A$16,0)&lt;=Paramètres!$C$6,INDEX(Paramètres!$E$11:$E$16,MATCH(Saisie!AE34,Paramètres!$A$11:$A$16,0))/100,""),""),IFERROR(IF(OR(Saisie!AE34&lt;0,Saisie!AE34&gt;Paramètres!$C$7),"",Saisie!AE34/Paramètres!$C$7),"")))</f>
        <v/>
      </c>
      <c r="AD34" s="96" t="str">
        <f aca="false">IF(Saisie!AF34="","",IF(Paramètres!$C$5="Lettres",IFERROR(IF(MATCH(Saisie!AF34,Paramètres!$A$11:$A$16,0)&lt;=Paramètres!$C$6,INDEX(Paramètres!$E$11:$E$16,MATCH(Saisie!AF34,Paramètres!$A$11:$A$16,0))/100,""),""),IFERROR(IF(OR(Saisie!AF34&lt;0,Saisie!AF34&gt;Paramètres!$C$7),"",Saisie!AF34/Paramètres!$C$7),"")))</f>
        <v/>
      </c>
      <c r="AE34" s="96" t="str">
        <f aca="false">IF(Saisie!AG34="","",IF(Paramètres!$C$5="Lettres",IFERROR(IF(MATCH(Saisie!AG34,Paramètres!$A$11:$A$16,0)&lt;=Paramètres!$C$6,INDEX(Paramètres!$E$11:$E$16,MATCH(Saisie!AG34,Paramètres!$A$11:$A$16,0))/100,""),""),IFERROR(IF(OR(Saisie!AG34&lt;0,Saisie!AG34&gt;Paramètres!$C$7),"",Saisie!AG34/Paramètres!$C$7),"")))</f>
        <v/>
      </c>
      <c r="AF34" s="96" t="str">
        <f aca="false">IF(Saisie!AH34="","",IF(Paramètres!$C$5="Lettres",IFERROR(IF(MATCH(Saisie!AH34,Paramètres!$A$11:$A$16,0)&lt;=Paramètres!$C$6,INDEX(Paramètres!$E$11:$E$16,MATCH(Saisie!AH34,Paramètres!$A$11:$A$16,0))/100,""),""),IFERROR(IF(OR(Saisie!AH34&lt;0,Saisie!AH34&gt;Paramètres!$C$7),"",Saisie!AH34/Paramètres!$C$7),"")))</f>
        <v/>
      </c>
      <c r="AG34" s="96" t="str">
        <f aca="false">IF(Saisie!AI34="","",IF(Paramètres!$C$5="Lettres",IFERROR(IF(MATCH(Saisie!AI34,Paramètres!$A$11:$A$16,0)&lt;=Paramètres!$C$6,INDEX(Paramètres!$E$11:$E$16,MATCH(Saisie!AI34,Paramètres!$A$11:$A$16,0))/100,""),""),IFERROR(IF(OR(Saisie!AI34&lt;0,Saisie!AI34&gt;Paramètres!$C$7),"",Saisie!AI34/Paramètres!$C$7),"")))</f>
        <v/>
      </c>
      <c r="AH34" s="96" t="str">
        <f aca="false">IF(Saisie!AJ34="","",IF(Paramètres!$C$5="Lettres",IFERROR(IF(MATCH(Saisie!AJ34,Paramètres!$A$11:$A$16,0)&lt;=Paramètres!$C$6,INDEX(Paramètres!$E$11:$E$16,MATCH(Saisie!AJ34,Paramètres!$A$11:$A$16,0))/100,""),""),IFERROR(IF(OR(Saisie!AJ34&lt;0,Saisie!AJ34&gt;Paramètres!$C$7),"",Saisie!AJ34/Paramètres!$C$7),"")))</f>
        <v/>
      </c>
      <c r="AI34" s="96" t="str">
        <f aca="false">IF(Saisie!AK34="","",IF(Paramètres!$C$5="Lettres",IFERROR(IF(MATCH(Saisie!AK34,Paramètres!$A$11:$A$16,0)&lt;=Paramètres!$C$6,INDEX(Paramètres!$E$11:$E$16,MATCH(Saisie!AK34,Paramètres!$A$11:$A$16,0))/100,""),""),IFERROR(IF(OR(Saisie!AK34&lt;0,Saisie!AK34&gt;Paramètres!$C$7),"",Saisie!AK34/Paramètres!$C$7),"")))</f>
        <v/>
      </c>
      <c r="AJ34" s="96" t="str">
        <f aca="false">IF(Saisie!AL34="","",IF(Paramètres!$C$5="Lettres",IFERROR(IF(MATCH(Saisie!AL34,Paramètres!$A$11:$A$16,0)&lt;=Paramètres!$C$6,INDEX(Paramètres!$E$11:$E$16,MATCH(Saisie!AL34,Paramètres!$A$11:$A$16,0))/100,""),""),IFERROR(IF(OR(Saisie!AL34&lt;0,Saisie!AL34&gt;Paramètres!$C$7),"",Saisie!AL34/Paramètres!$C$7),"")))</f>
        <v/>
      </c>
      <c r="AK34" s="96" t="str">
        <f aca="false">IF(Saisie!AM34="","",IF(Paramètres!$C$5="Lettres",IFERROR(IF(MATCH(Saisie!AM34,Paramètres!$A$11:$A$16,0)&lt;=Paramètres!$C$6,INDEX(Paramètres!$E$11:$E$16,MATCH(Saisie!AM34,Paramètres!$A$11:$A$16,0))/100,""),""),IFERROR(IF(OR(Saisie!AM34&lt;0,Saisie!AM34&gt;Paramètres!$C$7),"",Saisie!AM34/Paramètres!$C$7),"")))</f>
        <v/>
      </c>
      <c r="AL34" s="96" t="str">
        <f aca="false">IF(Saisie!AN34="","",IF(Paramètres!$C$5="Lettres",IFERROR(IF(MATCH(Saisie!AN34,Paramètres!$A$11:$A$16,0)&lt;=Paramètres!$C$6,INDEX(Paramètres!$E$11:$E$16,MATCH(Saisie!AN34,Paramètres!$A$11:$A$16,0))/100,""),""),IFERROR(IF(OR(Saisie!AN34&lt;0,Saisie!AN34&gt;Paramètres!$C$7),"",Saisie!AN34/Paramètres!$C$7),"")))</f>
        <v/>
      </c>
      <c r="AM34" s="96" t="str">
        <f aca="false">IF(Saisie!AO34="","",IF(Paramètres!$C$5="Lettres",IFERROR(IF(MATCH(Saisie!AO34,Paramètres!$A$11:$A$16,0)&lt;=Paramètres!$C$6,INDEX(Paramètres!$E$11:$E$16,MATCH(Saisie!AO34,Paramètres!$A$11:$A$16,0))/100,""),""),IFERROR(IF(OR(Saisie!AO34&lt;0,Saisie!AO34&gt;Paramètres!$C$7),"",Saisie!AO34/Paramètres!$C$7),"")))</f>
        <v/>
      </c>
      <c r="AN34" s="96" t="str">
        <f aca="false">IF(Saisie!AP34="","",IF(Paramètres!$C$5="Lettres",IFERROR(IF(MATCH(Saisie!AP34,Paramètres!$A$11:$A$16,0)&lt;=Paramètres!$C$6,INDEX(Paramètres!$E$11:$E$16,MATCH(Saisie!AP34,Paramètres!$A$11:$A$16,0))/100,""),""),IFERROR(IF(OR(Saisie!AP34&lt;0,Saisie!AP34&gt;Paramètres!$C$7),"",Saisie!AP34/Paramètres!$C$7),"")))</f>
        <v/>
      </c>
      <c r="AO34" s="96" t="str">
        <f aca="false">IF(Saisie!AQ34="","",IF(Paramètres!$C$5="Lettres",IFERROR(IF(MATCH(Saisie!AQ34,Paramètres!$A$11:$A$16,0)&lt;=Paramètres!$C$6,INDEX(Paramètres!$E$11:$E$16,MATCH(Saisie!AQ34,Paramètres!$A$11:$A$16,0))/100,""),""),IFERROR(IF(OR(Saisie!AQ34&lt;0,Saisie!AQ34&gt;Paramètres!$C$7),"",Saisie!AQ34/Paramètres!$C$7),"")))</f>
        <v/>
      </c>
      <c r="AP34" s="96" t="str">
        <f aca="false">IF(Saisie!AR34="","",IF(Paramètres!$C$5="Lettres",IFERROR(IF(MATCH(Saisie!AR34,Paramètres!$A$11:$A$16,0)&lt;=Paramètres!$C$6,INDEX(Paramètres!$E$11:$E$16,MATCH(Saisie!AR34,Paramètres!$A$11:$A$16,0))/100,""),""),IFERROR(IF(OR(Saisie!AR34&lt;0,Saisie!AR34&gt;Paramètres!$C$7),"",Saisie!AR34/Paramètres!$C$7),"")))</f>
        <v/>
      </c>
      <c r="AQ34" s="96" t="str">
        <f aca="false">IF(Saisie!AS34="","",IF(Paramètres!$C$5="Lettres",IFERROR(IF(MATCH(Saisie!AS34,Paramètres!$A$11:$A$16,0)&lt;=Paramètres!$C$6,INDEX(Paramètres!$E$11:$E$16,MATCH(Saisie!AS34,Paramètres!$A$11:$A$16,0))/100,""),""),IFERROR(IF(OR(Saisie!AS34&lt;0,Saisie!AS34&gt;Paramètres!$C$7),"",Saisie!AS34/Paramètres!$C$7),"")))</f>
        <v/>
      </c>
      <c r="AR34" s="96" t="str">
        <f aca="false">IF(Saisie!AT34="","",IF(Paramètres!$C$5="Lettres",IFERROR(IF(MATCH(Saisie!AT34,Paramètres!$A$11:$A$16,0)&lt;=Paramètres!$C$6,INDEX(Paramètres!$E$11:$E$16,MATCH(Saisie!AT34,Paramètres!$A$11:$A$16,0))/100,""),""),IFERROR(IF(OR(Saisie!AT34&lt;0,Saisie!AT34&gt;Paramètres!$C$7),"",Saisie!AT34/Paramètres!$C$7),"")))</f>
        <v/>
      </c>
      <c r="AS34" s="96" t="str">
        <f aca="false">IF(Saisie!AU34="","",IF(Paramètres!$C$5="Lettres",IFERROR(IF(MATCH(Saisie!AU34,Paramètres!$A$11:$A$16,0)&lt;=Paramètres!$C$6,INDEX(Paramètres!$E$11:$E$16,MATCH(Saisie!AU34,Paramètres!$A$11:$A$16,0))/100,""),""),IFERROR(IF(OR(Saisie!AU34&lt;0,Saisie!AU34&gt;Paramètres!$C$7),"",Saisie!AU34/Paramètres!$C$7),"")))</f>
        <v/>
      </c>
      <c r="AT34" s="96" t="str">
        <f aca="false">IF(Saisie!AV34="","",IF(Paramètres!$C$5="Lettres",IFERROR(IF(MATCH(Saisie!AV34,Paramètres!$A$11:$A$16,0)&lt;=Paramètres!$C$6,INDEX(Paramètres!$E$11:$E$16,MATCH(Saisie!AV34,Paramètres!$A$11:$A$16,0))/100,""),""),IFERROR(IF(OR(Saisie!AV34&lt;0,Saisie!AV34&gt;Paramètres!$C$7),"",Saisie!AV34/Paramètres!$C$7),"")))</f>
        <v/>
      </c>
      <c r="AU34" s="96" t="str">
        <f aca="false">IF(Saisie!AW34="","",IF(Paramètres!$C$5="Lettres",IFERROR(IF(MATCH(Saisie!AW34,Paramètres!$A$11:$A$16,0)&lt;=Paramètres!$C$6,INDEX(Paramètres!$E$11:$E$16,MATCH(Saisie!AW34,Paramètres!$A$11:$A$16,0))/100,""),""),IFERROR(IF(OR(Saisie!AW34&lt;0,Saisie!AW34&gt;Paramètres!$C$7),"",Saisie!AW34/Paramètres!$C$7),"")))</f>
        <v/>
      </c>
      <c r="AV34" s="96" t="str">
        <f aca="false">IF(Saisie!AX34="","",IF(Paramètres!$C$5="Lettres",IFERROR(IF(MATCH(Saisie!AX34,Paramètres!$A$11:$A$16,0)&lt;=Paramètres!$C$6,INDEX(Paramètres!$E$11:$E$16,MATCH(Saisie!AX34,Paramètres!$A$11:$A$16,0))/100,""),""),IFERROR(IF(OR(Saisie!AX34&lt;0,Saisie!AX34&gt;Paramètres!$C$7),"",Saisie!AX34/Paramètres!$C$7),"")))</f>
        <v/>
      </c>
      <c r="AW34" s="96" t="str">
        <f aca="false">IF(Saisie!AY34="","",IF(Paramètres!$C$5="Lettres",IFERROR(IF(MATCH(Saisie!AY34,Paramètres!$A$11:$A$16,0)&lt;=Paramètres!$C$6,INDEX(Paramètres!$E$11:$E$16,MATCH(Saisie!AY34,Paramètres!$A$11:$A$16,0))/100,""),""),IFERROR(IF(OR(Saisie!AY34&lt;0,Saisie!AY34&gt;Paramètres!$C$7),"",Saisie!AY34/Paramètres!$C$7),"")))</f>
        <v/>
      </c>
      <c r="AX34" s="96" t="str">
        <f aca="false">IF(Saisie!AZ34="","",IF(Paramètres!$C$5="Lettres",IFERROR(IF(MATCH(Saisie!AZ34,Paramètres!$A$11:$A$16,0)&lt;=Paramètres!$C$6,INDEX(Paramètres!$E$11:$E$16,MATCH(Saisie!AZ34,Paramètres!$A$11:$A$16,0))/100,""),""),IFERROR(IF(OR(Saisie!AZ34&lt;0,Saisie!AZ34&gt;Paramètres!$C$7),"",Saisie!AZ34/Paramètres!$C$7),"")))</f>
        <v/>
      </c>
      <c r="AY34" s="96" t="str">
        <f aca="false">IF(Saisie!BA34="","",IF(Paramètres!$C$5="Lettres",IFERROR(IF(MATCH(Saisie!BA34,Paramètres!$A$11:$A$16,0)&lt;=Paramètres!$C$6,INDEX(Paramètres!$E$11:$E$16,MATCH(Saisie!BA34,Paramètres!$A$11:$A$16,0))/100,""),""),IFERROR(IF(OR(Saisie!BA34&lt;0,Saisie!BA34&gt;Paramètres!$C$7),"",Saisie!BA34/Paramètres!$C$7),"")))</f>
        <v/>
      </c>
      <c r="AZ34" s="4"/>
      <c r="BA34" s="96" t="str">
        <f aca="false">IF($A34="","",IFERROR(SUMPRODUCT(($B$4:$AY$4=BA$4)*N($B34:$AY34))/SUMPRODUCT(($B$4:$AY$4=BA$4)*($B34:$AY34&lt;&gt;"")),""))</f>
        <v/>
      </c>
      <c r="BB34" s="96" t="str">
        <f aca="false">IF($A34="","",IFERROR(SUMPRODUCT(($B$4:$AY$4=BB$4)*N($B34:$AY34))/SUMPRODUCT(($B$4:$AY$4=BB$4)*($B34:$AY34&lt;&gt;"")),""))</f>
        <v/>
      </c>
      <c r="BC34" s="96" t="str">
        <f aca="false">IF($A34="","",IFERROR(SUMPRODUCT(($B$4:$AY$4=BC$4)*N($B34:$AY34))/SUMPRODUCT(($B$4:$AY$4=BC$4)*($B34:$AY34&lt;&gt;"")),""))</f>
        <v/>
      </c>
      <c r="BD34" s="96" t="str">
        <f aca="false">IF($A34="","",IFERROR(SUMPRODUCT(($B$4:$AY$4=BD$4)*N($B34:$AY34))/SUMPRODUCT(($B$4:$AY$4=BD$4)*($B34:$AY34&lt;&gt;"")),""))</f>
        <v/>
      </c>
      <c r="BE34" s="96" t="str">
        <f aca="false">IF($A34="","",IFERROR(SUMPRODUCT(($B$4:$AY$4=BE$4)*N($B34:$AY34))/SUMPRODUCT(($B$4:$AY$4=BE$4)*($B34:$AY34&lt;&gt;"")),""))</f>
        <v/>
      </c>
      <c r="BF34" s="96" t="str">
        <f aca="false">IF($A34="","",IFERROR(SUMPRODUCT(($B$4:$AY$4=BF$4)*N($B34:$AY34))/SUMPRODUCT(($B$4:$AY$4=BF$4)*($B34:$AY34&lt;&gt;"")),""))</f>
        <v/>
      </c>
      <c r="BG34" s="96" t="str">
        <f aca="false">IF($A34="","",IFERROR(SUMPRODUCT(($B$4:$AY$4=BG$4)*N($B34:$AY34))/SUMPRODUCT(($B$4:$AY$4=BG$4)*($B34:$AY34&lt;&gt;"")),""))</f>
        <v/>
      </c>
      <c r="BH34" s="96" t="str">
        <f aca="false">IF($A34="","",IFERROR(SUMPRODUCT(($B$4:$AY$4=BH$4)*N($B34:$AY34))/SUMPRODUCT(($B$4:$AY$4=BH$4)*($B34:$AY34&lt;&gt;"")),""))</f>
        <v/>
      </c>
      <c r="BI34" s="96" t="str">
        <f aca="false">IF($A34="","",IFERROR(SUMPRODUCT(($B$4:$AY$4=BI$4)*N($B34:$AY34))/SUMPRODUCT(($B$4:$AY$4=BI$4)*($B34:$AY34&lt;&gt;"")),""))</f>
        <v/>
      </c>
      <c r="BJ34" s="96" t="str">
        <f aca="false">IF($A34="","",IFERROR(SUMPRODUCT(($B$4:$AY$4=BJ$4)*N($B34:$AY34))/SUMPRODUCT(($B$4:$AY$4=BJ$4)*($B34:$AY34&lt;&gt;"")),""))</f>
        <v/>
      </c>
    </row>
    <row r="35" customFormat="false" ht="15" hidden="false" customHeight="true" outlineLevel="0" collapsed="false">
      <c r="A35" s="4"/>
      <c r="B35" s="4"/>
      <c r="C35" s="4"/>
      <c r="D35" s="4"/>
      <c r="E35" s="4"/>
      <c r="F35" s="4"/>
      <c r="G35" s="4"/>
      <c r="H35" s="4"/>
      <c r="I35" s="4"/>
      <c r="J35" s="4"/>
      <c r="K35" s="4"/>
      <c r="L35" s="4"/>
      <c r="M35" s="4"/>
      <c r="N35" s="4"/>
      <c r="O35" s="4"/>
      <c r="P35" s="4"/>
      <c r="Q35" s="4"/>
      <c r="R35" s="4"/>
      <c r="S35" s="4"/>
      <c r="T35" s="4"/>
      <c r="U35" s="4"/>
      <c r="V35" s="4"/>
      <c r="W35" s="4"/>
      <c r="X35" s="4"/>
      <c r="Y35" s="4"/>
      <c r="AZ35" s="4"/>
      <c r="BA35" s="4"/>
      <c r="BB35" s="4"/>
      <c r="BC35" s="4"/>
      <c r="BD35" s="4"/>
      <c r="BE35" s="4"/>
      <c r="BF35" s="4"/>
      <c r="BG35" s="4"/>
      <c r="BH35" s="4"/>
      <c r="BI35" s="4"/>
      <c r="BJ35" s="4"/>
    </row>
    <row r="36" customFormat="false" ht="15" hidden="false" customHeight="true" outlineLevel="0" collapsed="false">
      <c r="A36" s="97" t="s">
        <v>230</v>
      </c>
      <c r="B36" s="98" t="n">
        <f aca="false">IFERROR(AVERAGE(B5:B34),"")</f>
        <v>0.6</v>
      </c>
      <c r="C36" s="98" t="n">
        <f aca="false">IFERROR(AVERAGE(C5:C34),"")</f>
        <v>0.6</v>
      </c>
      <c r="D36" s="98" t="n">
        <f aca="false">IFERROR(AVERAGE(D5:D34),"")</f>
        <v>0.65</v>
      </c>
      <c r="E36" s="98" t="n">
        <f aca="false">IFERROR(AVERAGE(E5:E34),"")</f>
        <v>0.55</v>
      </c>
      <c r="F36" s="98" t="n">
        <f aca="false">IFERROR(AVERAGE(F5:F34),"")</f>
        <v>0.767857142857143</v>
      </c>
      <c r="G36" s="98" t="n">
        <f aca="false">IFERROR(AVERAGE(G5:G34),"")</f>
        <v>0.667857142857143</v>
      </c>
      <c r="H36" s="98" t="n">
        <f aca="false">IFERROR(AVERAGE(H5:H34),"")</f>
        <v>0.617857142857143</v>
      </c>
      <c r="I36" s="98" t="n">
        <f aca="false">IFERROR(AVERAGE(I5:I34),"")</f>
        <v>0.617857142857143</v>
      </c>
      <c r="J36" s="98" t="n">
        <f aca="false">IFERROR(AVERAGE(J5:J34),"")</f>
        <v>0.667857142857143</v>
      </c>
      <c r="K36" s="98" t="n">
        <f aca="false">IFERROR(AVERAGE(K5:K34),"")</f>
        <v>0.667857142857143</v>
      </c>
      <c r="L36" s="98" t="n">
        <f aca="false">IFERROR(AVERAGE(L5:L34),"")</f>
        <v>0.767857142857143</v>
      </c>
      <c r="M36" s="98" t="n">
        <f aca="false">IFERROR(AVERAGE(M5:M34),"")</f>
        <v>0.767857142857143</v>
      </c>
      <c r="N36" s="98" t="n">
        <f aca="false">IFERROR(AVERAGE(N5:N34),"")</f>
        <v>0.610714285714286</v>
      </c>
      <c r="O36" s="98" t="n">
        <f aca="false">IFERROR(AVERAGE(O5:O34),"")</f>
        <v>0.807142857142857</v>
      </c>
      <c r="P36" s="98" t="n">
        <f aca="false">IFERROR(AVERAGE(P5:P34),"")</f>
        <v>0.692857142857143</v>
      </c>
      <c r="Q36" s="98" t="n">
        <f aca="false">IFERROR(AVERAGE(Q5:Q34),"")</f>
        <v>0.542857142857143</v>
      </c>
      <c r="R36" s="98" t="n">
        <f aca="false">IFERROR(AVERAGE(R5:R34),"")</f>
        <v>0.785714285714286</v>
      </c>
      <c r="S36" s="98" t="n">
        <f aca="false">IFERROR(AVERAGE(S5:S34),"")</f>
        <v>0.725</v>
      </c>
      <c r="T36" s="98" t="n">
        <f aca="false">IFERROR(AVERAGE(T5:T34),"")</f>
        <v>0.65</v>
      </c>
      <c r="U36" s="98" t="n">
        <f aca="false">IFERROR(AVERAGE(U5:U34),"")</f>
        <v>0.764285714285714</v>
      </c>
      <c r="V36" s="98" t="str">
        <f aca="false">IFERROR(AVERAGE(V5:V34),"")</f>
        <v/>
      </c>
      <c r="W36" s="98" t="str">
        <f aca="false">IFERROR(AVERAGE(W5:W34),"")</f>
        <v/>
      </c>
      <c r="X36" s="98" t="str">
        <f aca="false">IFERROR(AVERAGE(X5:X34),"")</f>
        <v/>
      </c>
      <c r="Y36" s="98" t="str">
        <f aca="false">IFERROR(AVERAGE(Y5:Y34),"")</f>
        <v/>
      </c>
      <c r="Z36" s="98" t="str">
        <f aca="false">IFERROR(AVERAGE(Z5:Z34),"")</f>
        <v/>
      </c>
      <c r="AA36" s="98" t="str">
        <f aca="false">IFERROR(AVERAGE(AA5:AA34),"")</f>
        <v/>
      </c>
      <c r="AB36" s="98" t="str">
        <f aca="false">IFERROR(AVERAGE(AB5:AB34),"")</f>
        <v/>
      </c>
      <c r="AC36" s="98" t="str">
        <f aca="false">IFERROR(AVERAGE(AC5:AC34),"")</f>
        <v/>
      </c>
      <c r="AD36" s="98" t="str">
        <f aca="false">IFERROR(AVERAGE(AD5:AD34),"")</f>
        <v/>
      </c>
      <c r="AE36" s="98" t="str">
        <f aca="false">IFERROR(AVERAGE(AE5:AE34),"")</f>
        <v/>
      </c>
      <c r="AF36" s="98" t="str">
        <f aca="false">IFERROR(AVERAGE(AF5:AF34),"")</f>
        <v/>
      </c>
      <c r="AG36" s="98" t="str">
        <f aca="false">IFERROR(AVERAGE(AG5:AG34),"")</f>
        <v/>
      </c>
      <c r="AH36" s="98" t="str">
        <f aca="false">IFERROR(AVERAGE(AH5:AH34),"")</f>
        <v/>
      </c>
      <c r="AI36" s="98" t="str">
        <f aca="false">IFERROR(AVERAGE(AI5:AI34),"")</f>
        <v/>
      </c>
      <c r="AJ36" s="98" t="str">
        <f aca="false">IFERROR(AVERAGE(AJ5:AJ34),"")</f>
        <v/>
      </c>
      <c r="AK36" s="98" t="str">
        <f aca="false">IFERROR(AVERAGE(AK5:AK34),"")</f>
        <v/>
      </c>
      <c r="AL36" s="98" t="str">
        <f aca="false">IFERROR(AVERAGE(AL5:AL34),"")</f>
        <v/>
      </c>
      <c r="AM36" s="98" t="str">
        <f aca="false">IFERROR(AVERAGE(AM5:AM34),"")</f>
        <v/>
      </c>
      <c r="AN36" s="98" t="str">
        <f aca="false">IFERROR(AVERAGE(AN5:AN34),"")</f>
        <v/>
      </c>
      <c r="AO36" s="98" t="str">
        <f aca="false">IFERROR(AVERAGE(AO5:AO34),"")</f>
        <v/>
      </c>
      <c r="AP36" s="98" t="str">
        <f aca="false">IFERROR(AVERAGE(AP5:AP34),"")</f>
        <v/>
      </c>
      <c r="AQ36" s="98" t="str">
        <f aca="false">IFERROR(AVERAGE(AQ5:AQ34),"")</f>
        <v/>
      </c>
      <c r="AR36" s="98" t="str">
        <f aca="false">IFERROR(AVERAGE(AR5:AR34),"")</f>
        <v/>
      </c>
      <c r="AS36" s="98" t="str">
        <f aca="false">IFERROR(AVERAGE(AS5:AS34),"")</f>
        <v/>
      </c>
      <c r="AT36" s="98" t="str">
        <f aca="false">IFERROR(AVERAGE(AT5:AT34),"")</f>
        <v/>
      </c>
      <c r="AU36" s="98" t="str">
        <f aca="false">IFERROR(AVERAGE(AU5:AU34),"")</f>
        <v/>
      </c>
      <c r="AV36" s="98" t="str">
        <f aca="false">IFERROR(AVERAGE(AV5:AV34),"")</f>
        <v/>
      </c>
      <c r="AW36" s="98" t="str">
        <f aca="false">IFERROR(AVERAGE(AW5:AW34),"")</f>
        <v/>
      </c>
      <c r="AX36" s="98" t="str">
        <f aca="false">IFERROR(AVERAGE(AX5:AX34),"")</f>
        <v/>
      </c>
      <c r="AY36" s="98" t="str">
        <f aca="false">IFERROR(AVERAGE(AY5:AY34),"")</f>
        <v/>
      </c>
      <c r="AZ36" s="97"/>
      <c r="BA36" s="98" t="n">
        <f aca="false">IFERROR(AVERAGE(BA5:BA34),"")</f>
        <v>0.6</v>
      </c>
      <c r="BB36" s="98" t="n">
        <f aca="false">IFERROR(AVERAGE(BB5:BB34),"")</f>
        <v>0.667857142857143</v>
      </c>
      <c r="BC36" s="98" t="n">
        <f aca="false">IFERROR(AVERAGE(BC5:BC34),"")</f>
        <v>0.767857142857143</v>
      </c>
      <c r="BD36" s="98" t="n">
        <f aca="false">IFERROR(AVERAGE(BD5:BD34),"")</f>
        <v>0.610714285714286</v>
      </c>
      <c r="BE36" s="98" t="n">
        <f aca="false">IFERROR(AVERAGE(BE5:BE34),"")</f>
        <v>0.807142857142857</v>
      </c>
      <c r="BF36" s="98" t="n">
        <f aca="false">IFERROR(AVERAGE(BF5:BF34),"")</f>
        <v>0.617857142857143</v>
      </c>
      <c r="BG36" s="98" t="n">
        <f aca="false">IFERROR(AVERAGE(BG5:BG34),"")</f>
        <v>0.785714285714286</v>
      </c>
      <c r="BH36" s="98" t="n">
        <f aca="false">IFERROR(AVERAGE(BH5:BH34),"")</f>
        <v>0.725</v>
      </c>
      <c r="BI36" s="98" t="n">
        <f aca="false">IFERROR(AVERAGE(BI5:BI34),"")</f>
        <v>0.65</v>
      </c>
      <c r="BJ36" s="98" t="n">
        <f aca="false">IFERROR(AVERAGE(BJ5:BJ34),"")</f>
        <v>0.764285714285714</v>
      </c>
    </row>
  </sheetData>
  <sheetProtection sheet="true" objects="true" scenarios="true"/>
  <mergeCells count="2">
    <mergeCell ref="A1:BJ1"/>
    <mergeCell ref="A2:BJ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LibreOffice/25.8.7.3$Linux_X86_64 LibreOffice_project/580$Build-3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2026-09-05T17:32:31Z</dcterms:created>
  <dc:creator>openpyxl</dc:creator>
  <dc:description/>
  <dc:language>en-US</dc:language>
  <cp:lastModifiedBy/>
  <dcterms:modified xsi:type="dcterms:W3CDTF">2026-09-06T18:45:40Z</dcterms:modified>
  <cp:revision>26</cp:revision>
  <dc:subject/>
  <dc:title/>
</cp:coreProperties>
</file>

<file path=docProps/custom.xml><?xml version="1.0" encoding="utf-8"?>
<Properties xmlns="http://schemas.openxmlformats.org/officeDocument/2006/custom-properties" xmlns:vt="http://schemas.openxmlformats.org/officeDocument/2006/docPropsVTypes"/>
</file>